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<sst xmlns="http://schemas.openxmlformats.org/spreadsheetml/2006/main" count="592" uniqueCount="253">
  <si>
    <t>ОТЧЕТ</t>
  </si>
  <si>
    <t>управляющей организации ГУП ДЕЗ района Ясенево перед собственниками многоквартирного дома</t>
  </si>
  <si>
    <t>по предоставленным  услугам/работам по управлению, содержанию и ремонту общего имущества многоквартирного дом и коммунальным услугам</t>
  </si>
  <si>
    <t xml:space="preserve">Адрес дома                                                                                                                                                              </t>
  </si>
  <si>
    <t>Голубинская 3,к1</t>
  </si>
  <si>
    <t>Голубинская 7,к2</t>
  </si>
  <si>
    <t>Голубинская 7,к5</t>
  </si>
  <si>
    <t>Голубинская 9</t>
  </si>
  <si>
    <t>Голубинская 13,к1</t>
  </si>
  <si>
    <t>Голубинская д.15/10</t>
  </si>
  <si>
    <t>Н.Ясеневский пр.14,к.2</t>
  </si>
  <si>
    <t>Н.Ясеневский пр.16,к.1</t>
  </si>
  <si>
    <t>Вильнюсская 4</t>
  </si>
  <si>
    <t>Вильнюсская 6</t>
  </si>
  <si>
    <t>Вильнюсская 8,к.2</t>
  </si>
  <si>
    <t>Одоевского пр.3,к.1</t>
  </si>
  <si>
    <t>Одоевского пр.3,к.2</t>
  </si>
  <si>
    <t>Одоевского пр.3,к.3</t>
  </si>
  <si>
    <t>Одоевского пр.3,к.4</t>
  </si>
  <si>
    <t>Одоевского пр.3,к.5</t>
  </si>
  <si>
    <t>Одоевского пр.3,к.6</t>
  </si>
  <si>
    <t>Одоевского пр.3,к.7</t>
  </si>
  <si>
    <t>Одоевского пр.7,к.1</t>
  </si>
  <si>
    <t>Одоевского пр.7,к.2</t>
  </si>
  <si>
    <t>Одоевского пр.7,к.3</t>
  </si>
  <si>
    <t>Одоевского пр.7,к.4</t>
  </si>
  <si>
    <t>Одоевского пр.7,к.7</t>
  </si>
  <si>
    <t>Одоевского пр.11,к.1</t>
  </si>
  <si>
    <t>Одоевского пр.11,к.2</t>
  </si>
  <si>
    <t>Одоевского пр.11,к.3</t>
  </si>
  <si>
    <t>Одоевского пр.11,к.4</t>
  </si>
  <si>
    <t>Одоевского пр.11,к.5</t>
  </si>
  <si>
    <t>Одоевского пр.11,к.6</t>
  </si>
  <si>
    <t>Вильнюсская 13</t>
  </si>
  <si>
    <t>Вильнюсская 15</t>
  </si>
  <si>
    <t>Вильнюсская 17</t>
  </si>
  <si>
    <t>Н.Ясеневский пр22,к.1</t>
  </si>
  <si>
    <t>Н.Ясеневский пр22,к.3</t>
  </si>
  <si>
    <t>Голубинская 17/9</t>
  </si>
  <si>
    <t>Голубинская 19</t>
  </si>
  <si>
    <t>Тарусская 14,к.1</t>
  </si>
  <si>
    <t>Тарусская 14,к.2</t>
  </si>
  <si>
    <t>Тарусская 18,к.1</t>
  </si>
  <si>
    <t>Тарусская 18,к.2</t>
  </si>
  <si>
    <t>Тарусская 22,к.2</t>
  </si>
  <si>
    <t>Вильнюсская 3,к.1</t>
  </si>
  <si>
    <t>Вильнюсская 7,к.2</t>
  </si>
  <si>
    <t>Н.Ясеневский 32,к.1</t>
  </si>
  <si>
    <t>Н.Ясеневский 32,к.3</t>
  </si>
  <si>
    <t>Н.Ясеневский 38,к.1</t>
  </si>
  <si>
    <t>Н.Ясеневский 40,к.3</t>
  </si>
  <si>
    <t>Паустовского3</t>
  </si>
  <si>
    <t>Паустовского4</t>
  </si>
  <si>
    <t>Паустовского 5,к.1</t>
  </si>
  <si>
    <t>Паустовского 8,к.3</t>
  </si>
  <si>
    <t>Голубинская 25,к1</t>
  </si>
  <si>
    <t>Голубинская 25,к.2</t>
  </si>
  <si>
    <t>Голубинская 29,к1</t>
  </si>
  <si>
    <t>Голубинская 29,к2</t>
  </si>
  <si>
    <t>Ясногорская 13,к.1</t>
  </si>
  <si>
    <t>Ясногорская 13,к.2</t>
  </si>
  <si>
    <t>Ясногорская 17,к.2</t>
  </si>
  <si>
    <t>Ясногорская 21,к.1</t>
  </si>
  <si>
    <t>Ясногорская 21,к.2</t>
  </si>
  <si>
    <t>Карамзина 1,к1</t>
  </si>
  <si>
    <t>Карамзина 1,к3</t>
  </si>
  <si>
    <t>Карамзина 5</t>
  </si>
  <si>
    <t>Карамзина 13,к1</t>
  </si>
  <si>
    <t>Голубинская 24,к1</t>
  </si>
  <si>
    <t>Голубинская 32/2</t>
  </si>
  <si>
    <t>И.Арманд 3</t>
  </si>
  <si>
    <t>И.Арманд 4,к1</t>
  </si>
  <si>
    <t>И.Арманд 4,к2</t>
  </si>
  <si>
    <t>И.Арманд 7</t>
  </si>
  <si>
    <t>И.Арманд8/1 7</t>
  </si>
  <si>
    <t>И.Арманд 11</t>
  </si>
  <si>
    <t>Литовский б.6,к.1</t>
  </si>
  <si>
    <t>Литовский б.6,к.3</t>
  </si>
  <si>
    <t>Литовский б.10,к.1</t>
  </si>
  <si>
    <t>Литовский б.18</t>
  </si>
  <si>
    <t>Литовский б.26</t>
  </si>
  <si>
    <t>Литовский б.30</t>
  </si>
  <si>
    <t>Литовский б.34</t>
  </si>
  <si>
    <t>Литовский б.42,к.1</t>
  </si>
  <si>
    <t>Литовский б.46,к.1</t>
  </si>
  <si>
    <t>Литовский б.46,к.2</t>
  </si>
  <si>
    <t>Ясногорская 3</t>
  </si>
  <si>
    <t>Ясногорская 7</t>
  </si>
  <si>
    <t>Н.Ясеневский п.д.3</t>
  </si>
  <si>
    <t>Н.Ясеневский п.д5.к.1</t>
  </si>
  <si>
    <t>Н.Ясеневский п.д 13.к.1</t>
  </si>
  <si>
    <t>Н.Ясеневский п.д 17/50</t>
  </si>
  <si>
    <t>Литовский б. д.1</t>
  </si>
  <si>
    <t>Литовский б. д.3,к.2</t>
  </si>
  <si>
    <t>Литовский б. д.9/7</t>
  </si>
  <si>
    <t>Литовский б. д.11,к.5</t>
  </si>
  <si>
    <t>Соловьиный п. д.2</t>
  </si>
  <si>
    <t>Соловьиный п. д.4,к.1</t>
  </si>
  <si>
    <t>Соловьиный п. д.6</t>
  </si>
  <si>
    <t>Соловьиный п. д.8</t>
  </si>
  <si>
    <t>Рокотова д.8,к.2</t>
  </si>
  <si>
    <t>Рокотова д.8,к.5</t>
  </si>
  <si>
    <t>Айвазовского д.1</t>
  </si>
  <si>
    <t>Айвазовского д.5,к.1</t>
  </si>
  <si>
    <t>Айвазовского д.6,к.1</t>
  </si>
  <si>
    <t>Н.Ясеневский п.д.19,к.1</t>
  </si>
  <si>
    <t>Н.Ясеневский п.д.19,к.4</t>
  </si>
  <si>
    <t>Н.Ясеневский п.д.21,к.1</t>
  </si>
  <si>
    <t>Н.Ясеневский п.д.21,к.3</t>
  </si>
  <si>
    <t>Н.Ясеневский п.д.25/20</t>
  </si>
  <si>
    <t>Литовский б.15,к.1</t>
  </si>
  <si>
    <t>Литовский б.15,к.5</t>
  </si>
  <si>
    <t>Соловьиный п. 14</t>
  </si>
  <si>
    <t>Соловьиный п. 16,к.1</t>
  </si>
  <si>
    <t>Соловьиный п. 18</t>
  </si>
  <si>
    <t>Рокотова д.1/12</t>
  </si>
  <si>
    <t>Рокотова д.2/10</t>
  </si>
  <si>
    <t>Рокотова д.3,к.2</t>
  </si>
  <si>
    <t>Рокотова д.4,к.2</t>
  </si>
  <si>
    <t>Рокотова д. 7,к2</t>
  </si>
  <si>
    <t>Показатели</t>
  </si>
  <si>
    <t>План (тыс.руб.)</t>
  </si>
  <si>
    <t>Факт (тыс.руб.)</t>
  </si>
  <si>
    <t>I</t>
  </si>
  <si>
    <t>ХАРАКТЕРИСТИКА  МКД</t>
  </si>
  <si>
    <t>Серия МКД</t>
  </si>
  <si>
    <t>П-П-49</t>
  </si>
  <si>
    <t>П3/16</t>
  </si>
  <si>
    <t>П-11-49</t>
  </si>
  <si>
    <t>И-700</t>
  </si>
  <si>
    <t>инд</t>
  </si>
  <si>
    <t>П 3-4/16</t>
  </si>
  <si>
    <t>П 3/16</t>
  </si>
  <si>
    <t>П-19</t>
  </si>
  <si>
    <t>П-49</t>
  </si>
  <si>
    <t>П-3/16</t>
  </si>
  <si>
    <t>И-522</t>
  </si>
  <si>
    <t>Копэ80</t>
  </si>
  <si>
    <t>Копэ85</t>
  </si>
  <si>
    <t>Кол-во этажей</t>
  </si>
  <si>
    <t>Кол-во подъездов</t>
  </si>
  <si>
    <t>Кол-во квартир</t>
  </si>
  <si>
    <t>Общая площадь жилых и нежилых помещений МКД, находящихся в собственности граждан и юр. лиц  без учета летних помещений, кв.м</t>
  </si>
  <si>
    <t>6.1.</t>
  </si>
  <si>
    <t>6.2.</t>
  </si>
  <si>
    <t>II</t>
  </si>
  <si>
    <t xml:space="preserve"> СОБРАНО СРЕДСТВ  НА ОПЛАТУ ПРЕДОСТАВЛЕННЫХ УСЛУГ ПО УПРАВЛЕНИЮ, СОДЕРЖАНИЮ И РЕМОНТУ ОБЩЕГО ИМУЩЕСТВА МКД.</t>
  </si>
  <si>
    <t>Оплата собственниками  услуг  по управлению, содержанию и ремонту общего имущества МКД</t>
  </si>
  <si>
    <t>Бюджетная субсидия на управление, содержание и ремонт общего имущества МКД</t>
  </si>
  <si>
    <t>Иные доходы</t>
  </si>
  <si>
    <t>ВСЕГО</t>
  </si>
  <si>
    <t>III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</si>
  <si>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</si>
  <si>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 (ДЕЗ)</t>
  </si>
  <si>
    <t>11</t>
  </si>
  <si>
    <t>Услуги по санитарному содержанию общего имущества и эксплуатации жилого дома, в том числе:</t>
  </si>
  <si>
    <t>12.1</t>
  </si>
  <si>
    <t>Расходы на содержание мест общего пользования</t>
  </si>
  <si>
    <t>12.2</t>
  </si>
  <si>
    <t>Расходы на содержание мусорокамер и мусоропроводов</t>
  </si>
  <si>
    <t>12.3</t>
  </si>
  <si>
    <t>Расходы по вывозу и обезвреживанию ТБО</t>
  </si>
  <si>
    <t>12.4</t>
  </si>
  <si>
    <t>Расходы по вывозу и обезвреживанию КГМ</t>
  </si>
  <si>
    <t>12.5</t>
  </si>
  <si>
    <t>Расходы на дезинфекцию</t>
  </si>
  <si>
    <t>12.6</t>
  </si>
  <si>
    <t>Расходы на дератизацию</t>
  </si>
  <si>
    <t>12.7</t>
  </si>
  <si>
    <t>Расходы на дезинсекцию</t>
  </si>
  <si>
    <t>12.8</t>
  </si>
  <si>
    <t>Расходы по оплате электроэнергии на общедомовые нужды</t>
  </si>
  <si>
    <t>12.9</t>
  </si>
  <si>
    <t>Расходы по оплате холодной воды на общедомовые нужды</t>
  </si>
  <si>
    <t>12.10</t>
  </si>
  <si>
    <t>Расходы по оплате горячей воды на общедомовые нужды</t>
  </si>
  <si>
    <t>12.11</t>
  </si>
  <si>
    <t xml:space="preserve">Расходы по оплате водоотведения на ощедомовые нужды </t>
  </si>
  <si>
    <t>12.12</t>
  </si>
  <si>
    <t>Расходы на хим.состав</t>
  </si>
  <si>
    <t>12.13</t>
  </si>
  <si>
    <t>Расходы на пож.безопасность и охрану труда</t>
  </si>
  <si>
    <t>Услуги по обслуживанию и текущему ремонту общего имущества МКД, в том числе:</t>
  </si>
  <si>
    <t>13.1</t>
  </si>
  <si>
    <t>Текущий ремонт  (работы выполненные эксплуатирующей организацией):</t>
  </si>
  <si>
    <t>13.1.1.</t>
  </si>
  <si>
    <t>Ремонт кровли, ограждений, водосточных труб, страховочных элементов и т.п</t>
  </si>
  <si>
    <t>13.1.2.</t>
  </si>
  <si>
    <t>Ремонт фундаментов, подвальных помещений, приямков</t>
  </si>
  <si>
    <t>13.1.3.</t>
  </si>
  <si>
    <t>Ремонт фасада, цоколей, крылец, пожарных лестниц</t>
  </si>
  <si>
    <t>13.1.4.</t>
  </si>
  <si>
    <t xml:space="preserve">Ремонт окон, дверей в помещениях общего пользования                              </t>
  </si>
  <si>
    <t>13.1.5.</t>
  </si>
  <si>
    <t xml:space="preserve">Ремонт системы холодного водоснабжения                                  </t>
  </si>
  <si>
    <t>13.1.6.</t>
  </si>
  <si>
    <t xml:space="preserve">Системы теплоснабжения                                                                                     </t>
  </si>
  <si>
    <t>13.1.7.</t>
  </si>
  <si>
    <t>Ремонт внутреннего электроснабжения</t>
  </si>
  <si>
    <t>13.1.8.</t>
  </si>
  <si>
    <t>Текущий ремонт инженерного оборудования</t>
  </si>
  <si>
    <t>13.1.9.</t>
  </si>
  <si>
    <t xml:space="preserve">Ремонт вентиляции,                                        </t>
  </si>
  <si>
    <t>13.1.10.</t>
  </si>
  <si>
    <t xml:space="preserve">Техническон обслуживание  лифтов  </t>
  </si>
  <si>
    <t>13.1.11.</t>
  </si>
  <si>
    <t>Ремонт ДУ и ППА</t>
  </si>
  <si>
    <t>13.1.12.</t>
  </si>
  <si>
    <t>Работы по измерению наличия цепи заземления, сопротивления изоляции, петли фаза-нуль эл. оборудования жилого сектора</t>
  </si>
  <si>
    <t>13.1.13.</t>
  </si>
  <si>
    <t>Работы по обеспечению электро- и пожаробезопасных условий эксплуатации бытовых электроплит</t>
  </si>
  <si>
    <t>13.1.14.</t>
  </si>
  <si>
    <t>Аварийному обслуживанию сторонними организациями</t>
  </si>
  <si>
    <t>13.1.15.</t>
  </si>
  <si>
    <t>Обслуживание расширительных баков и линий связи ЦТП</t>
  </si>
  <si>
    <t>13.1.17.</t>
  </si>
  <si>
    <t xml:space="preserve">Т/о и мониторинг систем дистационной передачи сигнала о пожаре </t>
  </si>
  <si>
    <t xml:space="preserve">Непредвиденные работы </t>
  </si>
  <si>
    <t>13.2</t>
  </si>
  <si>
    <t>ПРОЧИЕ УСЛУГИ</t>
  </si>
  <si>
    <t>13.2.1</t>
  </si>
  <si>
    <t xml:space="preserve">Внеплановые  ремонтные работы </t>
  </si>
  <si>
    <t>13.2.2</t>
  </si>
  <si>
    <t xml:space="preserve">Внеплановые работы по устранению отказов систем по заявкам населения  </t>
  </si>
  <si>
    <t>13.2.3</t>
  </si>
  <si>
    <t>Расходы на техническую инвентаризацию и изготовление технической документации</t>
  </si>
  <si>
    <t>13.2.4</t>
  </si>
  <si>
    <t xml:space="preserve">Ремонт подъездов </t>
  </si>
  <si>
    <t>13.2.5</t>
  </si>
  <si>
    <t>Прочие расходы (услуги банка Москвы, страхование )</t>
  </si>
  <si>
    <t>IV</t>
  </si>
  <si>
    <t>ОБЩАЯ СТОИМОСТЬ ПРЕДОСТАВЛЕННЫХ УСЛУГ ПО УПРАВЛЕНИЮ, СОДЕРЖАНИЮ И РЕМОНТУ ОБЩЕГО ИМУЩЕСТВА МКД (стр.16+18+20+22)</t>
  </si>
  <si>
    <t>V</t>
  </si>
  <si>
    <t>ЦЕНА ПРЕДОСТАВЛЕННЫХ УСЛУГ ПО УПРАВЛЕНИЮ, СОДЕРЖАНИЮ И РЕМОНТУ ОБЩЕГО ИМУЩЕСТВА МКД В РАСЧЕТЕ НА 1 КВ.М. ПЛОЩАДИ СОБСТВЕННИКОВ (стр.IV / стр. 6 / 12 мес.)</t>
  </si>
  <si>
    <t>VI</t>
  </si>
  <si>
    <t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услуг.</t>
  </si>
  <si>
    <t>VII</t>
  </si>
  <si>
    <t xml:space="preserve"> СОБРАНО СРЕДСТВ  НА ОПЛАТУ ПРЕДОСТАВЛЕННЫХ КОММУНАЛЬНЫХ УСЛУГ.</t>
  </si>
  <si>
    <t>Оплата собственниками  услуг по отоплению</t>
  </si>
  <si>
    <t>Оплата собственниками  услуг по горячему водоснабжению</t>
  </si>
  <si>
    <t>Оплата собственниками  услуг по холодному водоснабжению</t>
  </si>
  <si>
    <t>Оплата собственниками  услуг по канализации</t>
  </si>
  <si>
    <r>
      <t xml:space="preserve">Наименование управляющей организация (УО)   </t>
    </r>
    <r>
      <rPr>
        <b/>
        <sz val="10"/>
        <rFont val="Times New Roman"/>
        <family val="1"/>
      </rPr>
      <t>ГУП ДЕЗ района</t>
    </r>
    <r>
      <rPr>
        <sz val="10"/>
        <rFont val="Times New Roman"/>
        <family val="1"/>
      </rPr>
      <t xml:space="preserve"> Ясенево</t>
    </r>
  </si>
  <si>
    <t>Общая площадь МКД без учета летних помещений, кв.м (с л/к, щитовыми, м/п и т.д.) в кв.м.</t>
  </si>
  <si>
    <t>за период с 01.01.2010 г. по 31.12.2010г.</t>
  </si>
  <si>
    <t xml:space="preserve">                      общая площадь нежилых помещений, кв.м.</t>
  </si>
  <si>
    <t>в том числе: общая площадь жилых помещений,  кв.м.</t>
  </si>
  <si>
    <t>Задолженность на 18.03.2011г.</t>
  </si>
  <si>
    <t>Содержание служащих  и специалистов эксплуатирующей организации  (ФОТ,начисления, услуги связи, коммун. и эксплуатац., банковские расходы и накладные расходы.)</t>
  </si>
  <si>
    <t>VIII</t>
  </si>
  <si>
    <t xml:space="preserve">Директор ГУП ДЕЗ района Ясенево _____________________________________А.В. Корнеев </t>
  </si>
  <si>
    <t>Главный инженер ГУП ДЕЗ района Ясенево ______________________________И.Г. Пономоренко</t>
  </si>
  <si>
    <t xml:space="preserve">Начальник ПЭО ГУП ДЕЗ района Ясенево ________________________________Н.П. Очирова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</si>
</sst>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 Cyr"/>
      <family val="0"/>
    </font>
    <font>
      <sz val="10"/>
      <color indexed="9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horizontal="center" vertical="top" wrapText="1"/>
      <protection/>
    </xf>
    <xf numFmtId="180" fontId="1" fillId="33" borderId="12" xfId="0" applyNumberFormat="1" applyFont="1" applyFill="1" applyBorder="1" applyAlignment="1">
      <alignment horizontal="center" vertical="top" wrapText="1"/>
    </xf>
    <xf numFmtId="180" fontId="6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180" fontId="6" fillId="33" borderId="10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1" fillId="33" borderId="12" xfId="52" applyFont="1" applyFill="1" applyBorder="1" applyAlignment="1">
      <alignment vertical="top" wrapText="1"/>
      <protection/>
    </xf>
    <xf numFmtId="180" fontId="7" fillId="33" borderId="12" xfId="0" applyNumberFormat="1" applyFont="1" applyFill="1" applyBorder="1" applyAlignment="1">
      <alignment horizontal="center" vertical="top" wrapText="1"/>
    </xf>
    <xf numFmtId="180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2" xfId="52" applyFont="1" applyFill="1" applyBorder="1" applyAlignment="1">
      <alignment vertical="top" wrapText="1"/>
      <protection/>
    </xf>
    <xf numFmtId="181" fontId="0" fillId="33" borderId="12" xfId="0" applyNumberFormat="1" applyFont="1" applyFill="1" applyBorder="1" applyAlignment="1">
      <alignment horizontal="center" vertical="center" wrapText="1"/>
    </xf>
    <xf numFmtId="180" fontId="0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180" fontId="9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18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center" vertical="top" wrapText="1"/>
    </xf>
    <xf numFmtId="180" fontId="10" fillId="33" borderId="0" xfId="0" applyNumberFormat="1" applyFont="1" applyFill="1" applyBorder="1" applyAlignment="1">
      <alignment horizontal="center" vertical="top" wrapText="1"/>
    </xf>
    <xf numFmtId="180" fontId="11" fillId="33" borderId="0" xfId="0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1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.%20&#1089;&#1084;&#1077;&#1090;&#1072;%20&#1084;&#1091;&#1085;&#1080;&#1094;%201.1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1.10.2010"/>
      <sheetName val="Смета 1.07.2010"/>
      <sheetName val="Смета 1.04.2010"/>
      <sheetName val="Проект 2010г."/>
    </sheetNames>
    <sheetDataSet>
      <sheetData sheetId="1">
        <row r="70">
          <cell r="D70">
            <v>469162.3</v>
          </cell>
          <cell r="E70">
            <v>815362.5</v>
          </cell>
          <cell r="F70">
            <v>327380.7</v>
          </cell>
          <cell r="I70">
            <v>578178.1</v>
          </cell>
          <cell r="L70">
            <v>129224.7</v>
          </cell>
          <cell r="N70">
            <v>228383.4</v>
          </cell>
          <cell r="O70">
            <v>699889.1</v>
          </cell>
          <cell r="P70">
            <v>147972.9</v>
          </cell>
          <cell r="Q70">
            <v>138263.1</v>
          </cell>
          <cell r="R70">
            <v>138861.5</v>
          </cell>
          <cell r="T70">
            <v>138719</v>
          </cell>
          <cell r="U70">
            <v>138847.3</v>
          </cell>
          <cell r="V70">
            <v>39195.8</v>
          </cell>
          <cell r="W70">
            <v>138961.3</v>
          </cell>
          <cell r="X70">
            <v>138861.5</v>
          </cell>
          <cell r="Y70">
            <v>116845.4</v>
          </cell>
          <cell r="Z70">
            <v>142133.9</v>
          </cell>
          <cell r="AA70">
            <v>114893.2</v>
          </cell>
          <cell r="AB70">
            <v>115463.2</v>
          </cell>
          <cell r="AC70">
            <v>139474.3</v>
          </cell>
          <cell r="AD70">
            <v>138918.5</v>
          </cell>
          <cell r="AE70">
            <v>87418.7</v>
          </cell>
          <cell r="AF70">
            <v>139032.5</v>
          </cell>
          <cell r="AG70">
            <v>139046.8</v>
          </cell>
          <cell r="AH70">
            <v>201117.3</v>
          </cell>
          <cell r="AI70">
            <v>199193.6</v>
          </cell>
          <cell r="AJ70">
            <v>200320.2</v>
          </cell>
          <cell r="AK70">
            <v>788425.7</v>
          </cell>
          <cell r="AL70">
            <v>462797.7</v>
          </cell>
          <cell r="AM70">
            <v>482020.1</v>
          </cell>
          <cell r="AN70">
            <v>610037.1</v>
          </cell>
          <cell r="AO70">
            <v>205613.1</v>
          </cell>
          <cell r="AS70">
            <v>302430.1</v>
          </cell>
          <cell r="AT70">
            <v>16436.6</v>
          </cell>
          <cell r="AU70">
            <v>756070</v>
          </cell>
          <cell r="AV70">
            <v>669595.1</v>
          </cell>
          <cell r="AW70">
            <v>408470.3</v>
          </cell>
          <cell r="AX70">
            <v>193320.6</v>
          </cell>
          <cell r="AY70">
            <v>410322.6</v>
          </cell>
          <cell r="AZ70">
            <v>486371.8</v>
          </cell>
          <cell r="BA70">
            <v>486243.6</v>
          </cell>
          <cell r="BB70">
            <v>150815.6</v>
          </cell>
          <cell r="BF70">
            <v>367315.7</v>
          </cell>
          <cell r="BG70">
            <v>381097</v>
          </cell>
          <cell r="BH70">
            <v>215148.1</v>
          </cell>
          <cell r="BI70">
            <v>183376</v>
          </cell>
          <cell r="BJ70">
            <v>183632.5</v>
          </cell>
          <cell r="BK70">
            <v>187508.3</v>
          </cell>
          <cell r="BL70">
            <v>215575.6</v>
          </cell>
          <cell r="BM70">
            <v>462581.9</v>
          </cell>
          <cell r="BN70">
            <v>440766</v>
          </cell>
          <cell r="BO70">
            <v>361581.9</v>
          </cell>
          <cell r="BP70">
            <v>362750.4</v>
          </cell>
          <cell r="BQ70">
            <v>719228.4</v>
          </cell>
          <cell r="BR70">
            <v>727364.9</v>
          </cell>
          <cell r="BS70">
            <v>310654.4</v>
          </cell>
          <cell r="BT70">
            <v>443159.9</v>
          </cell>
          <cell r="BV70">
            <v>182114.8</v>
          </cell>
          <cell r="BW70">
            <v>362964.3</v>
          </cell>
          <cell r="BX70">
            <v>298545.7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13"/>
  <sheetViews>
    <sheetView tabSelected="1" zoomScalePageLayoutView="0" workbookViewId="0" topLeftCell="A1">
      <pane xSplit="18780" topLeftCell="HS1" activePane="topLeft" state="split"/>
      <selection pane="topLeft" activeCell="A2" sqref="A2:D2"/>
      <selection pane="topRight" activeCell="HS5" sqref="HS5:HT5"/>
    </sheetView>
  </sheetViews>
  <sheetFormatPr defaultColWidth="9.140625" defaultRowHeight="12.75"/>
  <cols>
    <col min="1" max="1" width="7.00390625" style="7" customWidth="1"/>
    <col min="2" max="2" width="58.00390625" style="7" customWidth="1"/>
    <col min="3" max="3" width="11.57421875" style="7" customWidth="1"/>
    <col min="4" max="4" width="9.140625" style="7" customWidth="1"/>
    <col min="5" max="5" width="11.421875" style="7" customWidth="1"/>
    <col min="6" max="6" width="10.421875" style="7" customWidth="1"/>
    <col min="7" max="7" width="9.28125" style="7" customWidth="1"/>
    <col min="8" max="8" width="9.7109375" style="7" customWidth="1"/>
    <col min="9" max="9" width="9.8515625" style="7" customWidth="1"/>
    <col min="10" max="10" width="11.28125" style="7" customWidth="1"/>
    <col min="11" max="11" width="9.7109375" style="7" customWidth="1"/>
    <col min="12" max="12" width="12.140625" style="7" customWidth="1"/>
    <col min="13" max="13" width="10.8515625" style="7" customWidth="1"/>
    <col min="14" max="14" width="11.140625" style="7" customWidth="1"/>
    <col min="15" max="15" width="10.57421875" style="7" customWidth="1"/>
    <col min="16" max="16" width="12.421875" style="7" customWidth="1"/>
    <col min="17" max="17" width="13.8515625" style="7" customWidth="1"/>
    <col min="18" max="19" width="9.57421875" style="7" customWidth="1"/>
    <col min="20" max="20" width="11.421875" style="7" customWidth="1"/>
    <col min="21" max="21" width="13.57421875" style="7" customWidth="1"/>
    <col min="22" max="22" width="11.00390625" style="7" customWidth="1"/>
    <col min="23" max="23" width="10.28125" style="7" customWidth="1"/>
    <col min="24" max="24" width="11.00390625" style="7" customWidth="1"/>
    <col min="25" max="25" width="11.7109375" style="7" customWidth="1"/>
    <col min="26" max="26" width="11.57421875" style="7" customWidth="1"/>
    <col min="27" max="27" width="16.28125" style="7" customWidth="1"/>
    <col min="28" max="28" width="11.28125" style="7" customWidth="1"/>
    <col min="29" max="29" width="11.7109375" style="7" customWidth="1"/>
    <col min="30" max="30" width="11.140625" style="7" customWidth="1"/>
    <col min="31" max="31" width="14.00390625" style="7" customWidth="1"/>
    <col min="32" max="32" width="10.57421875" style="7" customWidth="1"/>
    <col min="33" max="33" width="13.421875" style="7" customWidth="1"/>
    <col min="34" max="34" width="12.7109375" style="7" customWidth="1"/>
    <col min="35" max="35" width="12.421875" style="7" customWidth="1"/>
    <col min="36" max="36" width="9.7109375" style="7" customWidth="1"/>
    <col min="37" max="39" width="13.57421875" style="7" customWidth="1"/>
    <col min="40" max="40" width="17.28125" style="7" customWidth="1"/>
    <col min="41" max="41" width="12.8515625" style="7" customWidth="1"/>
    <col min="42" max="42" width="15.140625" style="7" customWidth="1"/>
    <col min="43" max="43" width="12.28125" style="7" customWidth="1"/>
    <col min="44" max="44" width="9.57421875" style="7" customWidth="1"/>
    <col min="45" max="45" width="12.8515625" style="7" customWidth="1"/>
    <col min="46" max="46" width="12.140625" style="7" customWidth="1"/>
    <col min="47" max="47" width="13.57421875" style="7" customWidth="1"/>
    <col min="48" max="48" width="13.00390625" style="7" customWidth="1"/>
    <col min="49" max="49" width="12.140625" style="7" customWidth="1"/>
    <col min="50" max="50" width="15.8515625" style="7" customWidth="1"/>
    <col min="51" max="51" width="15.421875" style="7" customWidth="1"/>
    <col min="52" max="52" width="15.140625" style="7" customWidth="1"/>
    <col min="53" max="53" width="15.00390625" style="7" customWidth="1"/>
    <col min="54" max="54" width="14.140625" style="7" customWidth="1"/>
    <col min="55" max="55" width="17.8515625" style="7" customWidth="1"/>
    <col min="56" max="56" width="14.57421875" style="7" customWidth="1"/>
    <col min="57" max="57" width="16.28125" style="7" customWidth="1"/>
    <col min="58" max="58" width="17.57421875" style="7" customWidth="1"/>
    <col min="59" max="59" width="16.8515625" style="7" customWidth="1"/>
    <col min="60" max="60" width="15.421875" style="7" customWidth="1"/>
    <col min="61" max="61" width="19.421875" style="7" customWidth="1"/>
    <col min="62" max="62" width="20.421875" style="7" customWidth="1"/>
    <col min="63" max="63" width="21.8515625" style="7" customWidth="1"/>
    <col min="64" max="64" width="20.140625" style="7" customWidth="1"/>
    <col min="65" max="65" width="26.00390625" style="7" customWidth="1"/>
    <col min="66" max="66" width="17.140625" style="7" customWidth="1"/>
    <col min="67" max="67" width="17.421875" style="7" customWidth="1"/>
    <col min="68" max="68" width="15.8515625" style="7" customWidth="1"/>
    <col min="69" max="69" width="17.28125" style="7" customWidth="1"/>
    <col min="70" max="70" width="11.140625" style="7" customWidth="1"/>
    <col min="71" max="71" width="15.8515625" style="7" customWidth="1"/>
    <col min="72" max="72" width="18.7109375" style="7" customWidth="1"/>
    <col min="73" max="73" width="18.421875" style="7" customWidth="1"/>
    <col min="74" max="74" width="18.140625" style="7" customWidth="1"/>
    <col min="75" max="75" width="16.421875" style="7" customWidth="1"/>
    <col min="76" max="76" width="10.57421875" style="7" customWidth="1"/>
    <col min="77" max="77" width="16.00390625" style="7" customWidth="1"/>
    <col min="78" max="78" width="16.8515625" style="7" customWidth="1"/>
    <col min="79" max="79" width="15.00390625" style="7" customWidth="1"/>
    <col min="80" max="80" width="15.421875" style="7" customWidth="1"/>
    <col min="81" max="82" width="16.8515625" style="7" customWidth="1"/>
    <col min="83" max="83" width="16.57421875" style="7" customWidth="1"/>
    <col min="84" max="84" width="14.57421875" style="7" customWidth="1"/>
    <col min="85" max="85" width="12.28125" style="7" customWidth="1"/>
    <col min="86" max="86" width="17.8515625" style="7" customWidth="1"/>
    <col min="87" max="87" width="16.140625" style="7" customWidth="1"/>
    <col min="88" max="88" width="12.28125" style="7" customWidth="1"/>
    <col min="89" max="89" width="15.140625" style="7" customWidth="1"/>
    <col min="90" max="90" width="14.421875" style="7" customWidth="1"/>
    <col min="91" max="91" width="16.28125" style="7" customWidth="1"/>
    <col min="92" max="92" width="18.00390625" style="7" customWidth="1"/>
    <col min="93" max="93" width="14.7109375" style="7" customWidth="1"/>
    <col min="94" max="94" width="10.8515625" style="7" customWidth="1"/>
    <col min="95" max="95" width="16.140625" style="7" customWidth="1"/>
    <col min="96" max="96" width="14.140625" style="7" customWidth="1"/>
    <col min="97" max="97" width="13.57421875" style="7" customWidth="1"/>
    <col min="98" max="98" width="14.7109375" style="7" customWidth="1"/>
    <col min="99" max="99" width="12.57421875" style="7" customWidth="1"/>
    <col min="100" max="100" width="10.140625" style="7" customWidth="1"/>
    <col min="101" max="101" width="11.28125" style="7" customWidth="1"/>
    <col min="102" max="102" width="9.7109375" style="7" customWidth="1"/>
    <col min="103" max="103" width="12.140625" style="7" customWidth="1"/>
    <col min="104" max="104" width="10.28125" style="7" customWidth="1"/>
    <col min="105" max="105" width="9.57421875" style="7" customWidth="1"/>
    <col min="106" max="106" width="9.140625" style="7" customWidth="1"/>
    <col min="107" max="107" width="10.7109375" style="7" customWidth="1"/>
    <col min="108" max="108" width="12.140625" style="7" customWidth="1"/>
    <col min="109" max="109" width="11.7109375" style="7" customWidth="1"/>
    <col min="110" max="110" width="12.8515625" style="7" customWidth="1"/>
    <col min="111" max="111" width="13.00390625" style="7" customWidth="1"/>
    <col min="112" max="112" width="16.8515625" style="7" customWidth="1"/>
    <col min="113" max="113" width="14.28125" style="7" customWidth="1"/>
    <col min="114" max="114" width="13.57421875" style="7" customWidth="1"/>
    <col min="115" max="115" width="12.28125" style="7" customWidth="1"/>
    <col min="116" max="116" width="13.7109375" style="7" customWidth="1"/>
    <col min="117" max="117" width="11.421875" style="7" customWidth="1"/>
    <col min="118" max="118" width="10.7109375" style="7" customWidth="1"/>
    <col min="119" max="120" width="11.00390625" style="7" customWidth="1"/>
    <col min="121" max="121" width="12.7109375" style="7" customWidth="1"/>
    <col min="122" max="122" width="16.28125" style="7" customWidth="1"/>
    <col min="123" max="123" width="11.28125" style="7" customWidth="1"/>
    <col min="124" max="124" width="12.28125" style="7" customWidth="1"/>
    <col min="125" max="125" width="11.140625" style="7" customWidth="1"/>
    <col min="126" max="126" width="11.421875" style="7" customWidth="1"/>
    <col min="127" max="127" width="11.140625" style="7" customWidth="1"/>
    <col min="128" max="128" width="13.28125" style="7" customWidth="1"/>
    <col min="129" max="129" width="10.28125" style="7" customWidth="1"/>
    <col min="130" max="130" width="9.421875" style="7" customWidth="1"/>
    <col min="131" max="131" width="11.421875" style="7" customWidth="1"/>
    <col min="132" max="132" width="14.00390625" style="7" customWidth="1"/>
    <col min="133" max="133" width="11.28125" style="7" customWidth="1"/>
    <col min="134" max="134" width="16.57421875" style="7" customWidth="1"/>
    <col min="135" max="135" width="15.57421875" style="7" customWidth="1"/>
    <col min="136" max="136" width="14.421875" style="7" customWidth="1"/>
    <col min="137" max="137" width="12.00390625" style="7" customWidth="1"/>
    <col min="138" max="138" width="9.28125" style="7" customWidth="1"/>
    <col min="139" max="139" width="12.140625" style="7" customWidth="1"/>
    <col min="140" max="140" width="13.7109375" style="7" customWidth="1"/>
    <col min="141" max="141" width="10.57421875" style="7" customWidth="1"/>
    <col min="142" max="142" width="10.00390625" style="7" customWidth="1"/>
    <col min="143" max="143" width="12.28125" style="7" customWidth="1"/>
    <col min="144" max="144" width="11.7109375" style="7" customWidth="1"/>
    <col min="145" max="145" width="12.57421875" style="7" customWidth="1"/>
    <col min="146" max="146" width="16.28125" style="7" customWidth="1"/>
    <col min="147" max="147" width="12.57421875" style="7" customWidth="1"/>
    <col min="148" max="148" width="10.28125" style="7" customWidth="1"/>
    <col min="149" max="149" width="10.57421875" style="7" customWidth="1"/>
    <col min="150" max="150" width="12.7109375" style="7" customWidth="1"/>
    <col min="151" max="151" width="12.140625" style="7" customWidth="1"/>
    <col min="152" max="152" width="15.8515625" style="7" customWidth="1"/>
    <col min="153" max="153" width="14.00390625" style="7" customWidth="1"/>
    <col min="154" max="154" width="13.57421875" style="7" customWidth="1"/>
    <col min="155" max="155" width="11.00390625" style="7" customWidth="1"/>
    <col min="156" max="156" width="13.7109375" style="7" customWidth="1"/>
    <col min="157" max="157" width="13.421875" style="7" customWidth="1"/>
    <col min="158" max="158" width="13.8515625" style="7" customWidth="1"/>
    <col min="159" max="159" width="13.00390625" style="7" customWidth="1"/>
    <col min="160" max="160" width="15.00390625" style="7" customWidth="1"/>
    <col min="161" max="161" width="16.57421875" style="7" customWidth="1"/>
    <col min="162" max="162" width="15.8515625" style="7" customWidth="1"/>
    <col min="163" max="163" width="12.00390625" style="7" customWidth="1"/>
    <col min="164" max="164" width="9.57421875" style="7" customWidth="1"/>
    <col min="165" max="165" width="13.140625" style="7" customWidth="1"/>
    <col min="166" max="166" width="12.140625" style="7" customWidth="1"/>
    <col min="167" max="167" width="10.7109375" style="7" customWidth="1"/>
    <col min="168" max="168" width="9.00390625" style="7" customWidth="1"/>
    <col min="169" max="169" width="9.140625" style="7" customWidth="1"/>
    <col min="170" max="170" width="13.28125" style="7" customWidth="1"/>
    <col min="171" max="171" width="12.8515625" style="7" customWidth="1"/>
    <col min="172" max="172" width="13.8515625" style="7" customWidth="1"/>
    <col min="173" max="173" width="12.28125" style="7" customWidth="1"/>
    <col min="174" max="174" width="11.421875" style="7" customWidth="1"/>
    <col min="175" max="175" width="9.28125" style="7" customWidth="1"/>
    <col min="176" max="176" width="11.28125" style="7" customWidth="1"/>
    <col min="177" max="177" width="12.140625" style="7" customWidth="1"/>
    <col min="178" max="178" width="11.28125" style="7" customWidth="1"/>
    <col min="179" max="179" width="13.421875" style="7" customWidth="1"/>
    <col min="180" max="180" width="13.57421875" style="7" customWidth="1"/>
    <col min="181" max="181" width="12.140625" style="7" customWidth="1"/>
    <col min="182" max="182" width="11.140625" style="7" customWidth="1"/>
    <col min="183" max="183" width="9.28125" style="7" customWidth="1"/>
    <col min="184" max="184" width="9.8515625" style="7" customWidth="1"/>
    <col min="185" max="185" width="13.00390625" style="7" customWidth="1"/>
    <col min="186" max="186" width="10.8515625" style="7" customWidth="1"/>
    <col min="187" max="187" width="9.28125" style="7" customWidth="1"/>
    <col min="188" max="188" width="13.00390625" style="7" customWidth="1"/>
    <col min="189" max="189" width="10.28125" style="7" customWidth="1"/>
    <col min="190" max="190" width="10.00390625" style="7" customWidth="1"/>
    <col min="191" max="191" width="11.140625" style="7" customWidth="1"/>
    <col min="192" max="192" width="9.7109375" style="7" customWidth="1"/>
    <col min="193" max="193" width="9.8515625" style="7" customWidth="1"/>
    <col min="194" max="194" width="11.00390625" style="7" customWidth="1"/>
    <col min="195" max="195" width="11.7109375" style="7" customWidth="1"/>
    <col min="196" max="197" width="10.8515625" style="7" customWidth="1"/>
    <col min="198" max="198" width="12.7109375" style="7" customWidth="1"/>
    <col min="199" max="199" width="10.57421875" style="7" customWidth="1"/>
    <col min="200" max="200" width="11.140625" style="7" customWidth="1"/>
    <col min="201" max="201" width="12.421875" style="7" customWidth="1"/>
    <col min="202" max="202" width="11.421875" style="7" customWidth="1"/>
    <col min="203" max="205" width="11.8515625" style="7" customWidth="1"/>
    <col min="206" max="206" width="10.8515625" style="7" customWidth="1"/>
    <col min="207" max="207" width="12.140625" style="7" customWidth="1"/>
    <col min="208" max="208" width="14.140625" style="7" customWidth="1"/>
    <col min="209" max="209" width="14.8515625" style="7" customWidth="1"/>
    <col min="210" max="210" width="19.421875" style="7" customWidth="1"/>
    <col min="211" max="211" width="14.140625" style="7" customWidth="1"/>
    <col min="212" max="212" width="16.140625" style="7" customWidth="1"/>
    <col min="213" max="213" width="12.8515625" style="7" customWidth="1"/>
    <col min="214" max="214" width="13.00390625" style="7" customWidth="1"/>
    <col min="215" max="215" width="14.57421875" style="7" customWidth="1"/>
    <col min="216" max="216" width="17.421875" style="7" customWidth="1"/>
    <col min="217" max="217" width="15.421875" style="7" customWidth="1"/>
    <col min="218" max="218" width="18.7109375" style="7" customWidth="1"/>
    <col min="219" max="219" width="18.421875" style="7" customWidth="1"/>
    <col min="220" max="220" width="16.8515625" style="7" customWidth="1"/>
    <col min="221" max="221" width="13.421875" style="7" customWidth="1"/>
    <col min="222" max="222" width="15.8515625" style="7" customWidth="1"/>
    <col min="223" max="223" width="13.57421875" style="7" customWidth="1"/>
    <col min="224" max="224" width="13.7109375" style="7" customWidth="1"/>
    <col min="225" max="225" width="16.140625" style="7" customWidth="1"/>
    <col min="226" max="226" width="23.57421875" style="7" customWidth="1"/>
    <col min="227" max="227" width="14.57421875" style="7" customWidth="1"/>
    <col min="228" max="228" width="18.00390625" style="7" customWidth="1"/>
    <col min="229" max="230" width="16.28125" style="7" customWidth="1"/>
    <col min="231" max="231" width="12.7109375" style="7" customWidth="1"/>
    <col min="232" max="232" width="9.57421875" style="7" customWidth="1"/>
    <col min="233" max="233" width="11.7109375" style="7" customWidth="1"/>
    <col min="234" max="234" width="11.140625" style="7" customWidth="1"/>
    <col min="235" max="16384" width="9.140625" style="7" customWidth="1"/>
  </cols>
  <sheetData>
    <row r="1" spans="1:208" s="9" customFormat="1" ht="18.75" customHeight="1">
      <c r="A1" s="59" t="s">
        <v>0</v>
      </c>
      <c r="B1" s="59"/>
      <c r="C1" s="59"/>
      <c r="D1" s="59"/>
      <c r="E1" s="6"/>
      <c r="F1" s="5"/>
      <c r="G1" s="5"/>
      <c r="H1" s="5"/>
      <c r="I1" s="5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5"/>
      <c r="GD1" s="8"/>
      <c r="GY1" s="5"/>
      <c r="GZ1" s="8"/>
    </row>
    <row r="2" spans="1:234" ht="12.75">
      <c r="A2" s="59" t="s">
        <v>1</v>
      </c>
      <c r="B2" s="59"/>
      <c r="C2" s="59"/>
      <c r="D2" s="59"/>
      <c r="E2" s="10"/>
      <c r="F2" s="5"/>
      <c r="G2" s="5"/>
      <c r="H2" s="5"/>
      <c r="K2" s="5"/>
      <c r="L2" s="5"/>
      <c r="M2" s="5"/>
      <c r="N2" s="5"/>
      <c r="Z2" s="5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5"/>
      <c r="AR2" s="8"/>
      <c r="AS2" s="9"/>
      <c r="AT2" s="9"/>
      <c r="AU2" s="9"/>
      <c r="AV2" s="5"/>
      <c r="AW2" s="8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5"/>
      <c r="CA2" s="8"/>
      <c r="CB2" s="9"/>
      <c r="CC2" s="9"/>
      <c r="CD2" s="9"/>
      <c r="CE2" s="9"/>
      <c r="CF2" s="9"/>
      <c r="CG2" s="9"/>
      <c r="CH2" s="9"/>
      <c r="CI2" s="9"/>
      <c r="CJ2" s="9"/>
      <c r="CK2" s="8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5"/>
      <c r="DP2" s="8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5"/>
      <c r="EN2" s="8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5"/>
      <c r="GD2" s="8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5"/>
      <c r="GZ2" s="8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5"/>
    </row>
    <row r="3" spans="1:234" ht="12.75">
      <c r="A3" s="60" t="s">
        <v>2</v>
      </c>
      <c r="B3" s="60"/>
      <c r="C3" s="60"/>
      <c r="D3" s="60"/>
      <c r="E3" s="5"/>
      <c r="F3" s="8"/>
      <c r="G3" s="5"/>
      <c r="H3" s="5"/>
      <c r="K3" s="5"/>
      <c r="L3" s="5"/>
      <c r="M3" s="5"/>
      <c r="N3" s="5"/>
      <c r="Z3" s="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5"/>
      <c r="AR3" s="8"/>
      <c r="AS3" s="9"/>
      <c r="AT3" s="9"/>
      <c r="AU3" s="9"/>
      <c r="AV3" s="5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5"/>
      <c r="CA3" s="8"/>
      <c r="CB3" s="9"/>
      <c r="CC3" s="9"/>
      <c r="CD3" s="9"/>
      <c r="CE3" s="9"/>
      <c r="CF3" s="9"/>
      <c r="CG3" s="9"/>
      <c r="CH3" s="9"/>
      <c r="CI3" s="9"/>
      <c r="CJ3" s="9"/>
      <c r="CK3" s="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5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5"/>
      <c r="EN3" s="8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5"/>
      <c r="GD3" s="8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5"/>
      <c r="GZ3" s="8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5"/>
    </row>
    <row r="4" spans="1:234" ht="13.5" thickBot="1">
      <c r="A4" s="59" t="s">
        <v>244</v>
      </c>
      <c r="B4" s="59"/>
      <c r="C4" s="59"/>
      <c r="D4" s="59"/>
      <c r="E4" s="5"/>
      <c r="F4" s="5"/>
      <c r="G4" s="5"/>
      <c r="H4" s="5"/>
      <c r="K4" s="5"/>
      <c r="L4" s="5"/>
      <c r="M4" s="5"/>
      <c r="N4" s="5"/>
      <c r="Z4" s="5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5"/>
      <c r="AR4" s="8"/>
      <c r="AS4" s="9"/>
      <c r="AT4" s="9"/>
      <c r="AU4" s="9"/>
      <c r="AV4" s="5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5"/>
      <c r="CA4" s="8"/>
      <c r="CB4" s="9"/>
      <c r="CC4" s="9"/>
      <c r="CD4" s="9"/>
      <c r="CE4" s="9"/>
      <c r="CF4" s="9"/>
      <c r="CG4" s="9"/>
      <c r="CH4" s="9"/>
      <c r="CI4" s="9"/>
      <c r="CJ4" s="9"/>
      <c r="CK4" s="8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5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5"/>
      <c r="EN4" s="8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5"/>
    </row>
    <row r="5" spans="1:234" s="58" customFormat="1" ht="25.5" customHeight="1">
      <c r="A5" s="56"/>
      <c r="B5" s="57" t="s">
        <v>3</v>
      </c>
      <c r="C5" s="65" t="s">
        <v>4</v>
      </c>
      <c r="D5" s="66"/>
      <c r="E5" s="65" t="s">
        <v>5</v>
      </c>
      <c r="F5" s="66"/>
      <c r="G5" s="65" t="s">
        <v>6</v>
      </c>
      <c r="H5" s="66"/>
      <c r="I5" s="65" t="s">
        <v>7</v>
      </c>
      <c r="J5" s="66"/>
      <c r="K5" s="65" t="s">
        <v>8</v>
      </c>
      <c r="L5" s="66"/>
      <c r="M5" s="67" t="s">
        <v>9</v>
      </c>
      <c r="N5" s="68"/>
      <c r="O5" s="65" t="s">
        <v>10</v>
      </c>
      <c r="P5" s="66"/>
      <c r="Q5" s="65" t="s">
        <v>11</v>
      </c>
      <c r="R5" s="66"/>
      <c r="S5" s="65" t="s">
        <v>12</v>
      </c>
      <c r="T5" s="66"/>
      <c r="U5" s="65" t="s">
        <v>13</v>
      </c>
      <c r="V5" s="69"/>
      <c r="W5" s="70" t="s">
        <v>14</v>
      </c>
      <c r="X5" s="71"/>
      <c r="Y5" s="72" t="s">
        <v>15</v>
      </c>
      <c r="Z5" s="68"/>
      <c r="AA5" s="67" t="s">
        <v>16</v>
      </c>
      <c r="AB5" s="68"/>
      <c r="AC5" s="67" t="s">
        <v>17</v>
      </c>
      <c r="AD5" s="68"/>
      <c r="AE5" s="67" t="s">
        <v>18</v>
      </c>
      <c r="AF5" s="68"/>
      <c r="AG5" s="67" t="s">
        <v>19</v>
      </c>
      <c r="AH5" s="68"/>
      <c r="AI5" s="67" t="s">
        <v>20</v>
      </c>
      <c r="AJ5" s="68"/>
      <c r="AK5" s="67" t="s">
        <v>21</v>
      </c>
      <c r="AL5" s="68"/>
      <c r="AM5" s="67" t="s">
        <v>22</v>
      </c>
      <c r="AN5" s="68"/>
      <c r="AO5" s="67" t="s">
        <v>23</v>
      </c>
      <c r="AP5" s="68"/>
      <c r="AQ5" s="67" t="s">
        <v>24</v>
      </c>
      <c r="AR5" s="68"/>
      <c r="AS5" s="67" t="s">
        <v>25</v>
      </c>
      <c r="AT5" s="68"/>
      <c r="AU5" s="67" t="s">
        <v>26</v>
      </c>
      <c r="AV5" s="68"/>
      <c r="AW5" s="67" t="s">
        <v>27</v>
      </c>
      <c r="AX5" s="68"/>
      <c r="AY5" s="67" t="s">
        <v>28</v>
      </c>
      <c r="AZ5" s="68"/>
      <c r="BA5" s="67" t="s">
        <v>29</v>
      </c>
      <c r="BB5" s="68"/>
      <c r="BC5" s="67" t="s">
        <v>30</v>
      </c>
      <c r="BD5" s="68"/>
      <c r="BE5" s="67" t="s">
        <v>31</v>
      </c>
      <c r="BF5" s="68"/>
      <c r="BG5" s="67" t="s">
        <v>32</v>
      </c>
      <c r="BH5" s="68"/>
      <c r="BI5" s="67" t="s">
        <v>33</v>
      </c>
      <c r="BJ5" s="68"/>
      <c r="BK5" s="67" t="s">
        <v>34</v>
      </c>
      <c r="BL5" s="73"/>
      <c r="BM5" s="74" t="s">
        <v>35</v>
      </c>
      <c r="BN5" s="75"/>
      <c r="BO5" s="76" t="s">
        <v>36</v>
      </c>
      <c r="BP5" s="66"/>
      <c r="BQ5" s="65" t="s">
        <v>37</v>
      </c>
      <c r="BR5" s="66"/>
      <c r="BS5" s="65" t="s">
        <v>38</v>
      </c>
      <c r="BT5" s="66"/>
      <c r="BU5" s="65" t="s">
        <v>39</v>
      </c>
      <c r="BV5" s="66"/>
      <c r="BW5" s="65" t="s">
        <v>40</v>
      </c>
      <c r="BX5" s="66"/>
      <c r="BY5" s="65" t="s">
        <v>41</v>
      </c>
      <c r="BZ5" s="66"/>
      <c r="CA5" s="65" t="s">
        <v>42</v>
      </c>
      <c r="CB5" s="66"/>
      <c r="CC5" s="65" t="s">
        <v>43</v>
      </c>
      <c r="CD5" s="66"/>
      <c r="CE5" s="65" t="s">
        <v>44</v>
      </c>
      <c r="CF5" s="69"/>
      <c r="CG5" s="70" t="s">
        <v>45</v>
      </c>
      <c r="CH5" s="71"/>
      <c r="CI5" s="70" t="s">
        <v>46</v>
      </c>
      <c r="CJ5" s="71"/>
      <c r="CK5" s="76" t="s">
        <v>47</v>
      </c>
      <c r="CL5" s="66"/>
      <c r="CM5" s="65" t="s">
        <v>48</v>
      </c>
      <c r="CN5" s="66"/>
      <c r="CO5" s="65" t="s">
        <v>49</v>
      </c>
      <c r="CP5" s="66"/>
      <c r="CQ5" s="65" t="s">
        <v>50</v>
      </c>
      <c r="CR5" s="66"/>
      <c r="CS5" s="67" t="s">
        <v>51</v>
      </c>
      <c r="CT5" s="68"/>
      <c r="CU5" s="67" t="s">
        <v>52</v>
      </c>
      <c r="CV5" s="68"/>
      <c r="CW5" s="67" t="s">
        <v>53</v>
      </c>
      <c r="CX5" s="68"/>
      <c r="CY5" s="67" t="s">
        <v>54</v>
      </c>
      <c r="CZ5" s="68"/>
      <c r="DA5" s="65" t="s">
        <v>55</v>
      </c>
      <c r="DB5" s="66"/>
      <c r="DC5" s="65" t="s">
        <v>56</v>
      </c>
      <c r="DD5" s="66"/>
      <c r="DE5" s="65" t="s">
        <v>57</v>
      </c>
      <c r="DF5" s="66"/>
      <c r="DG5" s="65" t="s">
        <v>58</v>
      </c>
      <c r="DH5" s="66"/>
      <c r="DI5" s="65" t="s">
        <v>59</v>
      </c>
      <c r="DJ5" s="66"/>
      <c r="DK5" s="65" t="s">
        <v>60</v>
      </c>
      <c r="DL5" s="66"/>
      <c r="DM5" s="65" t="s">
        <v>61</v>
      </c>
      <c r="DN5" s="66"/>
      <c r="DO5" s="65" t="s">
        <v>62</v>
      </c>
      <c r="DP5" s="69"/>
      <c r="DQ5" s="70" t="s">
        <v>63</v>
      </c>
      <c r="DR5" s="71"/>
      <c r="DS5" s="76" t="s">
        <v>64</v>
      </c>
      <c r="DT5" s="66"/>
      <c r="DU5" s="65" t="s">
        <v>65</v>
      </c>
      <c r="DV5" s="66"/>
      <c r="DW5" s="65" t="s">
        <v>66</v>
      </c>
      <c r="DX5" s="66"/>
      <c r="DY5" s="65" t="s">
        <v>67</v>
      </c>
      <c r="DZ5" s="66"/>
      <c r="EA5" s="65" t="s">
        <v>68</v>
      </c>
      <c r="EB5" s="66"/>
      <c r="EC5" s="65" t="s">
        <v>69</v>
      </c>
      <c r="ED5" s="66"/>
      <c r="EE5" s="67" t="s">
        <v>70</v>
      </c>
      <c r="EF5" s="68"/>
      <c r="EG5" s="67" t="s">
        <v>71</v>
      </c>
      <c r="EH5" s="68"/>
      <c r="EI5" s="67" t="s">
        <v>72</v>
      </c>
      <c r="EJ5" s="68"/>
      <c r="EK5" s="67" t="s">
        <v>73</v>
      </c>
      <c r="EL5" s="68"/>
      <c r="EM5" s="77" t="s">
        <v>74</v>
      </c>
      <c r="EN5" s="77"/>
      <c r="EO5" s="78" t="s">
        <v>75</v>
      </c>
      <c r="EP5" s="75"/>
      <c r="EQ5" s="72" t="s">
        <v>76</v>
      </c>
      <c r="ER5" s="68"/>
      <c r="ES5" s="67" t="s">
        <v>77</v>
      </c>
      <c r="ET5" s="68"/>
      <c r="EU5" s="67" t="s">
        <v>78</v>
      </c>
      <c r="EV5" s="68"/>
      <c r="EW5" s="67" t="s">
        <v>79</v>
      </c>
      <c r="EX5" s="68"/>
      <c r="EY5" s="67" t="s">
        <v>80</v>
      </c>
      <c r="EZ5" s="68"/>
      <c r="FA5" s="67" t="s">
        <v>81</v>
      </c>
      <c r="FB5" s="68"/>
      <c r="FC5" s="67" t="s">
        <v>82</v>
      </c>
      <c r="FD5" s="68"/>
      <c r="FE5" s="67" t="s">
        <v>83</v>
      </c>
      <c r="FF5" s="68"/>
      <c r="FG5" s="67" t="s">
        <v>84</v>
      </c>
      <c r="FH5" s="68"/>
      <c r="FI5" s="67" t="s">
        <v>85</v>
      </c>
      <c r="FJ5" s="68"/>
      <c r="FK5" s="67" t="s">
        <v>86</v>
      </c>
      <c r="FL5" s="68"/>
      <c r="FM5" s="67" t="s">
        <v>87</v>
      </c>
      <c r="FN5" s="68"/>
      <c r="FO5" s="67" t="s">
        <v>88</v>
      </c>
      <c r="FP5" s="68"/>
      <c r="FQ5" s="67" t="s">
        <v>89</v>
      </c>
      <c r="FR5" s="68"/>
      <c r="FS5" s="67" t="s">
        <v>90</v>
      </c>
      <c r="FT5" s="68"/>
      <c r="FU5" s="67" t="s">
        <v>91</v>
      </c>
      <c r="FV5" s="68"/>
      <c r="FW5" s="67" t="s">
        <v>92</v>
      </c>
      <c r="FX5" s="68"/>
      <c r="FY5" s="67" t="s">
        <v>93</v>
      </c>
      <c r="FZ5" s="68"/>
      <c r="GA5" s="67" t="s">
        <v>94</v>
      </c>
      <c r="GB5" s="68"/>
      <c r="GC5" s="67" t="s">
        <v>95</v>
      </c>
      <c r="GD5" s="68"/>
      <c r="GE5" s="67" t="s">
        <v>96</v>
      </c>
      <c r="GF5" s="68"/>
      <c r="GG5" s="67" t="s">
        <v>97</v>
      </c>
      <c r="GH5" s="68"/>
      <c r="GI5" s="67" t="s">
        <v>98</v>
      </c>
      <c r="GJ5" s="68"/>
      <c r="GK5" s="67" t="s">
        <v>99</v>
      </c>
      <c r="GL5" s="68"/>
      <c r="GM5" s="65" t="s">
        <v>100</v>
      </c>
      <c r="GN5" s="66"/>
      <c r="GO5" s="65" t="s">
        <v>101</v>
      </c>
      <c r="GP5" s="66"/>
      <c r="GQ5" s="65" t="s">
        <v>102</v>
      </c>
      <c r="GR5" s="66"/>
      <c r="GS5" s="65" t="s">
        <v>103</v>
      </c>
      <c r="GT5" s="79"/>
      <c r="GU5" s="70" t="s">
        <v>104</v>
      </c>
      <c r="GV5" s="71"/>
      <c r="GW5" s="79" t="s">
        <v>105</v>
      </c>
      <c r="GX5" s="66"/>
      <c r="GY5" s="79" t="s">
        <v>106</v>
      </c>
      <c r="GZ5" s="66"/>
      <c r="HA5" s="79" t="s">
        <v>107</v>
      </c>
      <c r="HB5" s="66"/>
      <c r="HC5" s="79" t="s">
        <v>108</v>
      </c>
      <c r="HD5" s="66"/>
      <c r="HE5" s="79" t="s">
        <v>109</v>
      </c>
      <c r="HF5" s="66"/>
      <c r="HG5" s="67" t="s">
        <v>110</v>
      </c>
      <c r="HH5" s="68"/>
      <c r="HI5" s="67" t="s">
        <v>111</v>
      </c>
      <c r="HJ5" s="68"/>
      <c r="HK5" s="67" t="s">
        <v>112</v>
      </c>
      <c r="HL5" s="68"/>
      <c r="HM5" s="67" t="s">
        <v>113</v>
      </c>
      <c r="HN5" s="68"/>
      <c r="HO5" s="80" t="s">
        <v>114</v>
      </c>
      <c r="HP5" s="81"/>
      <c r="HQ5" s="65" t="s">
        <v>115</v>
      </c>
      <c r="HR5" s="66"/>
      <c r="HS5" s="65" t="s">
        <v>116</v>
      </c>
      <c r="HT5" s="66"/>
      <c r="HU5" s="65" t="s">
        <v>117</v>
      </c>
      <c r="HV5" s="66"/>
      <c r="HW5" s="65" t="s">
        <v>118</v>
      </c>
      <c r="HX5" s="66"/>
      <c r="HY5" s="65" t="s">
        <v>119</v>
      </c>
      <c r="HZ5" s="66"/>
    </row>
    <row r="6" spans="1:234" ht="45" customHeight="1">
      <c r="A6" s="11"/>
      <c r="B6" s="12" t="s">
        <v>120</v>
      </c>
      <c r="C6" s="11" t="s">
        <v>121</v>
      </c>
      <c r="D6" s="11" t="s">
        <v>122</v>
      </c>
      <c r="E6" s="11" t="s">
        <v>121</v>
      </c>
      <c r="F6" s="11" t="s">
        <v>122</v>
      </c>
      <c r="G6" s="11" t="s">
        <v>121</v>
      </c>
      <c r="H6" s="11" t="s">
        <v>122</v>
      </c>
      <c r="I6" s="11" t="s">
        <v>121</v>
      </c>
      <c r="J6" s="11" t="s">
        <v>122</v>
      </c>
      <c r="K6" s="11" t="s">
        <v>121</v>
      </c>
      <c r="L6" s="11" t="s">
        <v>122</v>
      </c>
      <c r="M6" s="11" t="s">
        <v>121</v>
      </c>
      <c r="N6" s="11" t="s">
        <v>122</v>
      </c>
      <c r="O6" s="11" t="s">
        <v>121</v>
      </c>
      <c r="P6" s="11" t="s">
        <v>122</v>
      </c>
      <c r="Q6" s="11" t="s">
        <v>121</v>
      </c>
      <c r="R6" s="11" t="s">
        <v>122</v>
      </c>
      <c r="S6" s="11" t="s">
        <v>121</v>
      </c>
      <c r="T6" s="11" t="s">
        <v>122</v>
      </c>
      <c r="U6" s="11" t="s">
        <v>121</v>
      </c>
      <c r="V6" s="1" t="s">
        <v>122</v>
      </c>
      <c r="W6" s="13" t="s">
        <v>121</v>
      </c>
      <c r="X6" s="11" t="s">
        <v>122</v>
      </c>
      <c r="Y6" s="2" t="s">
        <v>121</v>
      </c>
      <c r="Z6" s="11" t="s">
        <v>122</v>
      </c>
      <c r="AA6" s="11" t="s">
        <v>121</v>
      </c>
      <c r="AB6" s="11" t="s">
        <v>122</v>
      </c>
      <c r="AC6" s="11" t="s">
        <v>121</v>
      </c>
      <c r="AD6" s="11" t="s">
        <v>122</v>
      </c>
      <c r="AE6" s="11" t="s">
        <v>121</v>
      </c>
      <c r="AF6" s="11" t="s">
        <v>122</v>
      </c>
      <c r="AG6" s="11" t="s">
        <v>121</v>
      </c>
      <c r="AH6" s="11" t="s">
        <v>122</v>
      </c>
      <c r="AI6" s="11" t="s">
        <v>121</v>
      </c>
      <c r="AJ6" s="11" t="s">
        <v>122</v>
      </c>
      <c r="AK6" s="11" t="s">
        <v>121</v>
      </c>
      <c r="AL6" s="11" t="s">
        <v>122</v>
      </c>
      <c r="AM6" s="11" t="s">
        <v>121</v>
      </c>
      <c r="AN6" s="11" t="s">
        <v>122</v>
      </c>
      <c r="AO6" s="11" t="s">
        <v>121</v>
      </c>
      <c r="AP6" s="14" t="s">
        <v>122</v>
      </c>
      <c r="AQ6" s="11" t="s">
        <v>121</v>
      </c>
      <c r="AR6" s="11" t="s">
        <v>122</v>
      </c>
      <c r="AS6" s="11" t="s">
        <v>121</v>
      </c>
      <c r="AT6" s="11" t="s">
        <v>122</v>
      </c>
      <c r="AU6" s="11" t="s">
        <v>121</v>
      </c>
      <c r="AV6" s="11" t="s">
        <v>122</v>
      </c>
      <c r="AW6" s="11" t="s">
        <v>121</v>
      </c>
      <c r="AX6" s="11" t="s">
        <v>122</v>
      </c>
      <c r="AY6" s="11" t="s">
        <v>121</v>
      </c>
      <c r="AZ6" s="11" t="s">
        <v>122</v>
      </c>
      <c r="BA6" s="11" t="s">
        <v>121</v>
      </c>
      <c r="BB6" s="11" t="s">
        <v>122</v>
      </c>
      <c r="BC6" s="11" t="s">
        <v>121</v>
      </c>
      <c r="BD6" s="11" t="s">
        <v>122</v>
      </c>
      <c r="BE6" s="11" t="s">
        <v>121</v>
      </c>
      <c r="BF6" s="11" t="s">
        <v>122</v>
      </c>
      <c r="BG6" s="11" t="s">
        <v>121</v>
      </c>
      <c r="BH6" s="11" t="s">
        <v>122</v>
      </c>
      <c r="BI6" s="11" t="s">
        <v>121</v>
      </c>
      <c r="BJ6" s="11" t="s">
        <v>122</v>
      </c>
      <c r="BK6" s="11" t="s">
        <v>121</v>
      </c>
      <c r="BL6" s="1" t="s">
        <v>122</v>
      </c>
      <c r="BM6" s="13" t="s">
        <v>121</v>
      </c>
      <c r="BN6" s="11" t="s">
        <v>122</v>
      </c>
      <c r="BO6" s="2" t="s">
        <v>121</v>
      </c>
      <c r="BP6" s="11" t="s">
        <v>122</v>
      </c>
      <c r="BQ6" s="11" t="s">
        <v>121</v>
      </c>
      <c r="BR6" s="11" t="s">
        <v>122</v>
      </c>
      <c r="BS6" s="11" t="s">
        <v>121</v>
      </c>
      <c r="BT6" s="11" t="s">
        <v>122</v>
      </c>
      <c r="BU6" s="11" t="s">
        <v>121</v>
      </c>
      <c r="BV6" s="11" t="s">
        <v>122</v>
      </c>
      <c r="BW6" s="11" t="s">
        <v>121</v>
      </c>
      <c r="BX6" s="11" t="s">
        <v>122</v>
      </c>
      <c r="BY6" s="11" t="s">
        <v>121</v>
      </c>
      <c r="BZ6" s="11" t="s">
        <v>122</v>
      </c>
      <c r="CA6" s="11" t="s">
        <v>121</v>
      </c>
      <c r="CB6" s="11" t="s">
        <v>122</v>
      </c>
      <c r="CC6" s="11" t="s">
        <v>121</v>
      </c>
      <c r="CD6" s="11" t="s">
        <v>122</v>
      </c>
      <c r="CE6" s="11" t="s">
        <v>121</v>
      </c>
      <c r="CF6" s="11" t="s">
        <v>122</v>
      </c>
      <c r="CG6" s="11" t="s">
        <v>121</v>
      </c>
      <c r="CH6" s="11" t="s">
        <v>122</v>
      </c>
      <c r="CI6" s="2" t="s">
        <v>121</v>
      </c>
      <c r="CJ6" s="11" t="s">
        <v>122</v>
      </c>
      <c r="CK6" s="2" t="s">
        <v>121</v>
      </c>
      <c r="CL6" s="11" t="s">
        <v>122</v>
      </c>
      <c r="CM6" s="11" t="s">
        <v>121</v>
      </c>
      <c r="CN6" s="11" t="s">
        <v>122</v>
      </c>
      <c r="CO6" s="11" t="s">
        <v>121</v>
      </c>
      <c r="CP6" s="11" t="s">
        <v>122</v>
      </c>
      <c r="CQ6" s="11" t="s">
        <v>121</v>
      </c>
      <c r="CR6" s="11" t="s">
        <v>122</v>
      </c>
      <c r="CS6" s="11" t="s">
        <v>121</v>
      </c>
      <c r="CT6" s="11" t="s">
        <v>122</v>
      </c>
      <c r="CU6" s="11" t="s">
        <v>121</v>
      </c>
      <c r="CV6" s="11" t="s">
        <v>122</v>
      </c>
      <c r="CW6" s="11" t="s">
        <v>121</v>
      </c>
      <c r="CX6" s="11" t="s">
        <v>122</v>
      </c>
      <c r="CY6" s="11" t="s">
        <v>121</v>
      </c>
      <c r="CZ6" s="11" t="s">
        <v>122</v>
      </c>
      <c r="DA6" s="11" t="s">
        <v>121</v>
      </c>
      <c r="DB6" s="11" t="s">
        <v>122</v>
      </c>
      <c r="DC6" s="11" t="s">
        <v>121</v>
      </c>
      <c r="DD6" s="11" t="s">
        <v>121</v>
      </c>
      <c r="DE6" s="11" t="s">
        <v>121</v>
      </c>
      <c r="DF6" s="11" t="s">
        <v>122</v>
      </c>
      <c r="DG6" s="11" t="s">
        <v>121</v>
      </c>
      <c r="DH6" s="11" t="s">
        <v>122</v>
      </c>
      <c r="DI6" s="11" t="s">
        <v>121</v>
      </c>
      <c r="DJ6" s="11" t="s">
        <v>122</v>
      </c>
      <c r="DK6" s="11" t="s">
        <v>121</v>
      </c>
      <c r="DL6" s="11" t="s">
        <v>122</v>
      </c>
      <c r="DM6" s="11" t="s">
        <v>121</v>
      </c>
      <c r="DN6" s="11" t="s">
        <v>122</v>
      </c>
      <c r="DO6" s="11" t="s">
        <v>121</v>
      </c>
      <c r="DP6" s="1" t="s">
        <v>122</v>
      </c>
      <c r="DQ6" s="13" t="s">
        <v>121</v>
      </c>
      <c r="DR6" s="11" t="s">
        <v>122</v>
      </c>
      <c r="DS6" s="2" t="s">
        <v>121</v>
      </c>
      <c r="DT6" s="11" t="s">
        <v>122</v>
      </c>
      <c r="DU6" s="11" t="s">
        <v>121</v>
      </c>
      <c r="DV6" s="11" t="s">
        <v>122</v>
      </c>
      <c r="DW6" s="11" t="s">
        <v>121</v>
      </c>
      <c r="DX6" s="11" t="s">
        <v>122</v>
      </c>
      <c r="DY6" s="11" t="s">
        <v>121</v>
      </c>
      <c r="DZ6" s="11" t="s">
        <v>122</v>
      </c>
      <c r="EA6" s="11" t="s">
        <v>121</v>
      </c>
      <c r="EB6" s="11" t="s">
        <v>122</v>
      </c>
      <c r="EC6" s="11" t="s">
        <v>121</v>
      </c>
      <c r="ED6" s="11" t="s">
        <v>122</v>
      </c>
      <c r="EE6" s="11" t="s">
        <v>121</v>
      </c>
      <c r="EF6" s="11" t="s">
        <v>122</v>
      </c>
      <c r="EG6" s="11" t="s">
        <v>121</v>
      </c>
      <c r="EH6" s="11" t="s">
        <v>122</v>
      </c>
      <c r="EI6" s="11" t="s">
        <v>121</v>
      </c>
      <c r="EJ6" s="11" t="s">
        <v>122</v>
      </c>
      <c r="EK6" s="11" t="s">
        <v>121</v>
      </c>
      <c r="EL6" s="11" t="s">
        <v>122</v>
      </c>
      <c r="EM6" s="11" t="s">
        <v>121</v>
      </c>
      <c r="EN6" s="1" t="s">
        <v>122</v>
      </c>
      <c r="EO6" s="13" t="s">
        <v>121</v>
      </c>
      <c r="EP6" s="11" t="s">
        <v>122</v>
      </c>
      <c r="EQ6" s="2" t="s">
        <v>121</v>
      </c>
      <c r="ER6" s="11" t="s">
        <v>122</v>
      </c>
      <c r="ES6" s="11" t="s">
        <v>121</v>
      </c>
      <c r="ET6" s="11" t="s">
        <v>122</v>
      </c>
      <c r="EU6" s="11" t="s">
        <v>121</v>
      </c>
      <c r="EV6" s="11" t="s">
        <v>122</v>
      </c>
      <c r="EW6" s="11" t="s">
        <v>121</v>
      </c>
      <c r="EX6" s="11" t="s">
        <v>122</v>
      </c>
      <c r="EY6" s="11" t="s">
        <v>121</v>
      </c>
      <c r="EZ6" s="11" t="s">
        <v>122</v>
      </c>
      <c r="FA6" s="11" t="s">
        <v>121</v>
      </c>
      <c r="FB6" s="11" t="s">
        <v>122</v>
      </c>
      <c r="FC6" s="11" t="s">
        <v>121</v>
      </c>
      <c r="FD6" s="11" t="s">
        <v>122</v>
      </c>
      <c r="FE6" s="11" t="s">
        <v>121</v>
      </c>
      <c r="FF6" s="11" t="s">
        <v>122</v>
      </c>
      <c r="FG6" s="11" t="s">
        <v>121</v>
      </c>
      <c r="FH6" s="11" t="s">
        <v>122</v>
      </c>
      <c r="FI6" s="11" t="s">
        <v>121</v>
      </c>
      <c r="FJ6" s="11" t="s">
        <v>122</v>
      </c>
      <c r="FK6" s="11" t="s">
        <v>121</v>
      </c>
      <c r="FL6" s="11" t="s">
        <v>122</v>
      </c>
      <c r="FM6" s="11" t="s">
        <v>121</v>
      </c>
      <c r="FN6" s="11" t="s">
        <v>122</v>
      </c>
      <c r="FO6" s="11" t="s">
        <v>121</v>
      </c>
      <c r="FP6" s="11" t="s">
        <v>122</v>
      </c>
      <c r="FQ6" s="11" t="s">
        <v>121</v>
      </c>
      <c r="FR6" s="11" t="s">
        <v>122</v>
      </c>
      <c r="FS6" s="11" t="s">
        <v>121</v>
      </c>
      <c r="FT6" s="1" t="s">
        <v>122</v>
      </c>
      <c r="FU6" s="11" t="s">
        <v>121</v>
      </c>
      <c r="FV6" s="1" t="s">
        <v>122</v>
      </c>
      <c r="FW6" s="2" t="s">
        <v>121</v>
      </c>
      <c r="FX6" s="11" t="s">
        <v>122</v>
      </c>
      <c r="FY6" s="11" t="s">
        <v>121</v>
      </c>
      <c r="FZ6" s="11" t="s">
        <v>122</v>
      </c>
      <c r="GA6" s="11" t="s">
        <v>121</v>
      </c>
      <c r="GB6" s="11" t="s">
        <v>122</v>
      </c>
      <c r="GC6" s="11" t="s">
        <v>121</v>
      </c>
      <c r="GD6" s="11" t="s">
        <v>122</v>
      </c>
      <c r="GE6" s="11" t="s">
        <v>121</v>
      </c>
      <c r="GF6" s="11" t="s">
        <v>122</v>
      </c>
      <c r="GG6" s="11" t="s">
        <v>121</v>
      </c>
      <c r="GH6" s="11" t="s">
        <v>122</v>
      </c>
      <c r="GI6" s="14" t="s">
        <v>121</v>
      </c>
      <c r="GJ6" s="14" t="s">
        <v>122</v>
      </c>
      <c r="GK6" s="11" t="s">
        <v>121</v>
      </c>
      <c r="GL6" s="11" t="s">
        <v>122</v>
      </c>
      <c r="GM6" s="11" t="s">
        <v>121</v>
      </c>
      <c r="GN6" s="11" t="s">
        <v>122</v>
      </c>
      <c r="GO6" s="11" t="s">
        <v>121</v>
      </c>
      <c r="GP6" s="11" t="s">
        <v>122</v>
      </c>
      <c r="GQ6" s="11" t="s">
        <v>121</v>
      </c>
      <c r="GR6" s="11" t="s">
        <v>122</v>
      </c>
      <c r="GS6" s="11" t="s">
        <v>121</v>
      </c>
      <c r="GT6" s="1" t="s">
        <v>122</v>
      </c>
      <c r="GU6" s="13" t="s">
        <v>121</v>
      </c>
      <c r="GV6" s="1" t="s">
        <v>122</v>
      </c>
      <c r="GW6" s="2" t="s">
        <v>121</v>
      </c>
      <c r="GX6" s="11" t="s">
        <v>122</v>
      </c>
      <c r="GY6" s="11" t="s">
        <v>121</v>
      </c>
      <c r="GZ6" s="11" t="s">
        <v>122</v>
      </c>
      <c r="HA6" s="11" t="s">
        <v>121</v>
      </c>
      <c r="HB6" s="11" t="s">
        <v>122</v>
      </c>
      <c r="HC6" s="11" t="s">
        <v>121</v>
      </c>
      <c r="HD6" s="11" t="s">
        <v>122</v>
      </c>
      <c r="HE6" s="11" t="s">
        <v>121</v>
      </c>
      <c r="HF6" s="11" t="s">
        <v>122</v>
      </c>
      <c r="HG6" s="11" t="s">
        <v>121</v>
      </c>
      <c r="HH6" s="11" t="s">
        <v>122</v>
      </c>
      <c r="HI6" s="11" t="s">
        <v>121</v>
      </c>
      <c r="HJ6" s="11" t="s">
        <v>122</v>
      </c>
      <c r="HK6" s="11" t="s">
        <v>121</v>
      </c>
      <c r="HL6" s="11" t="s">
        <v>122</v>
      </c>
      <c r="HM6" s="11" t="s">
        <v>121</v>
      </c>
      <c r="HN6" s="11" t="s">
        <v>122</v>
      </c>
      <c r="HO6" s="11" t="s">
        <v>121</v>
      </c>
      <c r="HP6" s="1" t="s">
        <v>122</v>
      </c>
      <c r="HQ6" s="11" t="s">
        <v>121</v>
      </c>
      <c r="HR6" s="11" t="s">
        <v>122</v>
      </c>
      <c r="HS6" s="11" t="s">
        <v>121</v>
      </c>
      <c r="HT6" s="11" t="s">
        <v>122</v>
      </c>
      <c r="HU6" s="11" t="s">
        <v>121</v>
      </c>
      <c r="HV6" s="11" t="s">
        <v>122</v>
      </c>
      <c r="HW6" s="11" t="s">
        <v>121</v>
      </c>
      <c r="HX6" s="11" t="s">
        <v>122</v>
      </c>
      <c r="HY6" s="11" t="s">
        <v>121</v>
      </c>
      <c r="HZ6" s="11" t="s">
        <v>122</v>
      </c>
    </row>
    <row r="7" spans="1:234" ht="15" customHeight="1">
      <c r="A7" s="11"/>
      <c r="B7" s="15" t="s">
        <v>242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4"/>
      <c r="GJ7" s="14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"/>
      <c r="HQ7" s="11"/>
      <c r="HR7" s="11"/>
      <c r="HS7" s="11"/>
      <c r="HT7" s="11"/>
      <c r="HU7" s="11"/>
      <c r="HV7" s="11"/>
      <c r="HW7" s="11"/>
      <c r="HX7" s="11"/>
      <c r="HY7" s="11"/>
      <c r="HZ7" s="11"/>
    </row>
    <row r="8" spans="1:234" ht="12.75">
      <c r="A8" s="11" t="s">
        <v>123</v>
      </c>
      <c r="B8" s="11" t="s">
        <v>124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4"/>
      <c r="GJ8" s="14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"/>
      <c r="HQ8" s="11"/>
      <c r="HR8" s="11"/>
      <c r="HS8" s="11"/>
      <c r="HT8" s="11"/>
      <c r="HU8" s="11"/>
      <c r="HV8" s="11"/>
      <c r="HW8" s="11"/>
      <c r="HX8" s="11"/>
      <c r="HY8" s="11"/>
      <c r="HZ8" s="11"/>
    </row>
    <row r="9" spans="1:234" ht="15.75" customHeight="1">
      <c r="A9" s="18">
        <v>1</v>
      </c>
      <c r="B9" s="17" t="s">
        <v>125</v>
      </c>
      <c r="C9" s="11" t="s">
        <v>126</v>
      </c>
      <c r="D9" s="11"/>
      <c r="E9" s="11" t="s">
        <v>127</v>
      </c>
      <c r="F9" s="11"/>
      <c r="G9" s="11" t="s">
        <v>126</v>
      </c>
      <c r="H9" s="11"/>
      <c r="I9" s="11" t="s">
        <v>126</v>
      </c>
      <c r="J9" s="11"/>
      <c r="K9" s="11" t="s">
        <v>126</v>
      </c>
      <c r="L9" s="11"/>
      <c r="M9" s="11" t="s">
        <v>126</v>
      </c>
      <c r="N9" s="11"/>
      <c r="O9" s="11" t="s">
        <v>126</v>
      </c>
      <c r="P9" s="11"/>
      <c r="Q9" s="11" t="s">
        <v>127</v>
      </c>
      <c r="R9" s="11"/>
      <c r="S9" s="11" t="s">
        <v>128</v>
      </c>
      <c r="T9" s="11"/>
      <c r="U9" s="11" t="s">
        <v>129</v>
      </c>
      <c r="V9" s="11"/>
      <c r="W9" s="11" t="s">
        <v>127</v>
      </c>
      <c r="X9" s="11"/>
      <c r="Y9" s="11" t="s">
        <v>127</v>
      </c>
      <c r="Z9" s="11"/>
      <c r="AA9" s="11" t="s">
        <v>127</v>
      </c>
      <c r="AB9" s="11"/>
      <c r="AC9" s="11" t="s">
        <v>127</v>
      </c>
      <c r="AD9" s="11"/>
      <c r="AE9" s="11" t="s">
        <v>127</v>
      </c>
      <c r="AF9" s="11"/>
      <c r="AG9" s="11" t="s">
        <v>127</v>
      </c>
      <c r="AH9" s="11"/>
      <c r="AI9" s="11" t="s">
        <v>127</v>
      </c>
      <c r="AJ9" s="11"/>
      <c r="AK9" s="11" t="s">
        <v>130</v>
      </c>
      <c r="AL9" s="11"/>
      <c r="AM9" s="11" t="s">
        <v>127</v>
      </c>
      <c r="AN9" s="11"/>
      <c r="AO9" s="11" t="s">
        <v>127</v>
      </c>
      <c r="AP9" s="14"/>
      <c r="AQ9" s="11" t="s">
        <v>127</v>
      </c>
      <c r="AR9" s="11"/>
      <c r="AS9" s="11" t="s">
        <v>127</v>
      </c>
      <c r="AT9" s="11"/>
      <c r="AU9" s="11" t="s">
        <v>127</v>
      </c>
      <c r="AV9" s="11"/>
      <c r="AW9" s="11" t="s">
        <v>127</v>
      </c>
      <c r="AX9" s="11"/>
      <c r="AY9" s="11" t="s">
        <v>127</v>
      </c>
      <c r="AZ9" s="11"/>
      <c r="BA9" s="11" t="s">
        <v>127</v>
      </c>
      <c r="BB9" s="11"/>
      <c r="BC9" s="11" t="s">
        <v>127</v>
      </c>
      <c r="BD9" s="11"/>
      <c r="BE9" s="11" t="s">
        <v>127</v>
      </c>
      <c r="BF9" s="11"/>
      <c r="BG9" s="11" t="s">
        <v>127</v>
      </c>
      <c r="BH9" s="11"/>
      <c r="BI9" s="11" t="s">
        <v>131</v>
      </c>
      <c r="BJ9" s="11"/>
      <c r="BK9" s="11" t="s">
        <v>131</v>
      </c>
      <c r="BL9" s="11"/>
      <c r="BM9" s="11" t="s">
        <v>131</v>
      </c>
      <c r="BN9" s="11"/>
      <c r="BO9" s="11" t="s">
        <v>132</v>
      </c>
      <c r="BP9" s="11"/>
      <c r="BQ9" s="11" t="s">
        <v>133</v>
      </c>
      <c r="BR9" s="11"/>
      <c r="BS9" s="11" t="s">
        <v>133</v>
      </c>
      <c r="BT9" s="11"/>
      <c r="BU9" s="11" t="s">
        <v>133</v>
      </c>
      <c r="BV9" s="11"/>
      <c r="BW9" s="11" t="s">
        <v>129</v>
      </c>
      <c r="BX9" s="11"/>
      <c r="BY9" s="11" t="s">
        <v>129</v>
      </c>
      <c r="BZ9" s="11"/>
      <c r="CA9" s="11" t="s">
        <v>129</v>
      </c>
      <c r="CB9" s="11"/>
      <c r="CC9" s="11" t="s">
        <v>129</v>
      </c>
      <c r="CD9" s="11"/>
      <c r="CE9" s="11" t="s">
        <v>129</v>
      </c>
      <c r="CF9" s="11"/>
      <c r="CG9" s="11"/>
      <c r="CH9" s="11"/>
      <c r="CI9" s="11" t="s">
        <v>132</v>
      </c>
      <c r="CJ9" s="11"/>
      <c r="CK9" s="11" t="s">
        <v>132</v>
      </c>
      <c r="CL9" s="11"/>
      <c r="CM9" s="11" t="s">
        <v>126</v>
      </c>
      <c r="CN9" s="11"/>
      <c r="CO9" s="11" t="s">
        <v>132</v>
      </c>
      <c r="CP9" s="11"/>
      <c r="CQ9" s="11" t="s">
        <v>126</v>
      </c>
      <c r="CR9" s="11"/>
      <c r="CS9" s="11" t="s">
        <v>126</v>
      </c>
      <c r="CT9" s="11"/>
      <c r="CU9" s="11" t="s">
        <v>126</v>
      </c>
      <c r="CV9" s="11"/>
      <c r="CW9" s="11" t="s">
        <v>129</v>
      </c>
      <c r="CX9" s="11"/>
      <c r="CY9" s="11" t="s">
        <v>132</v>
      </c>
      <c r="CZ9" s="11"/>
      <c r="DA9" s="11" t="s">
        <v>134</v>
      </c>
      <c r="DB9" s="11"/>
      <c r="DC9" s="11" t="s">
        <v>134</v>
      </c>
      <c r="DD9" s="11"/>
      <c r="DE9" s="11" t="s">
        <v>132</v>
      </c>
      <c r="DF9" s="11"/>
      <c r="DG9" s="11" t="s">
        <v>132</v>
      </c>
      <c r="DH9" s="11"/>
      <c r="DI9" s="11" t="s">
        <v>129</v>
      </c>
      <c r="DJ9" s="11"/>
      <c r="DK9" s="11" t="s">
        <v>129</v>
      </c>
      <c r="DL9" s="11"/>
      <c r="DM9" s="11" t="s">
        <v>129</v>
      </c>
      <c r="DN9" s="11"/>
      <c r="DO9" s="11" t="s">
        <v>129</v>
      </c>
      <c r="DP9" s="11"/>
      <c r="DQ9" s="11" t="s">
        <v>129</v>
      </c>
      <c r="DR9" s="11"/>
      <c r="DS9" s="11" t="s">
        <v>134</v>
      </c>
      <c r="DT9" s="11"/>
      <c r="DU9" s="11" t="s">
        <v>134</v>
      </c>
      <c r="DV9" s="11"/>
      <c r="DW9" s="11" t="s">
        <v>135</v>
      </c>
      <c r="DX9" s="11"/>
      <c r="DY9" s="11" t="s">
        <v>135</v>
      </c>
      <c r="DZ9" s="11"/>
      <c r="EA9" s="11" t="s">
        <v>135</v>
      </c>
      <c r="EB9" s="11"/>
      <c r="EC9" s="11" t="s">
        <v>135</v>
      </c>
      <c r="ED9" s="11"/>
      <c r="EE9" s="11" t="s">
        <v>136</v>
      </c>
      <c r="EF9" s="11"/>
      <c r="EG9" s="11" t="s">
        <v>134</v>
      </c>
      <c r="EH9" s="11"/>
      <c r="EI9" s="11" t="s">
        <v>134</v>
      </c>
      <c r="EJ9" s="11"/>
      <c r="EK9" s="11" t="s">
        <v>136</v>
      </c>
      <c r="EL9" s="11"/>
      <c r="EM9" s="11" t="s">
        <v>135</v>
      </c>
      <c r="EN9" s="11"/>
      <c r="EO9" s="11" t="s">
        <v>136</v>
      </c>
      <c r="EP9" s="11"/>
      <c r="EQ9" s="11" t="s">
        <v>132</v>
      </c>
      <c r="ER9" s="11"/>
      <c r="ES9" s="11" t="s">
        <v>126</v>
      </c>
      <c r="ET9" s="11"/>
      <c r="EU9" s="11" t="s">
        <v>132</v>
      </c>
      <c r="EV9" s="11"/>
      <c r="EW9" s="11" t="s">
        <v>132</v>
      </c>
      <c r="EX9" s="11"/>
      <c r="EY9" s="11" t="s">
        <v>132</v>
      </c>
      <c r="EZ9" s="11"/>
      <c r="FA9" s="11" t="s">
        <v>132</v>
      </c>
      <c r="FB9" s="11"/>
      <c r="FC9" s="11"/>
      <c r="FD9" s="11"/>
      <c r="FE9" s="11" t="s">
        <v>132</v>
      </c>
      <c r="FF9" s="11"/>
      <c r="FG9" s="11" t="s">
        <v>132</v>
      </c>
      <c r="FH9" s="11"/>
      <c r="FI9" s="11" t="s">
        <v>126</v>
      </c>
      <c r="FJ9" s="11"/>
      <c r="FK9" s="11" t="s">
        <v>126</v>
      </c>
      <c r="FL9" s="11"/>
      <c r="FM9" s="11" t="s">
        <v>126</v>
      </c>
      <c r="FN9" s="11"/>
      <c r="FO9" s="11" t="s">
        <v>132</v>
      </c>
      <c r="FP9" s="11"/>
      <c r="FQ9" s="11" t="s">
        <v>126</v>
      </c>
      <c r="FR9" s="11"/>
      <c r="FS9" s="11" t="s">
        <v>126</v>
      </c>
      <c r="FT9" s="11"/>
      <c r="FU9" s="11" t="s">
        <v>132</v>
      </c>
      <c r="FV9" s="11"/>
      <c r="FW9" s="11" t="s">
        <v>137</v>
      </c>
      <c r="FX9" s="11"/>
      <c r="FY9" s="11" t="s">
        <v>126</v>
      </c>
      <c r="FZ9" s="11"/>
      <c r="GA9" s="11" t="s">
        <v>137</v>
      </c>
      <c r="GB9" s="11"/>
      <c r="GC9" s="11" t="s">
        <v>134</v>
      </c>
      <c r="GD9" s="11"/>
      <c r="GE9" s="11" t="s">
        <v>126</v>
      </c>
      <c r="GF9" s="11"/>
      <c r="GG9" s="11" t="s">
        <v>135</v>
      </c>
      <c r="GH9" s="11"/>
      <c r="GI9" s="14" t="s">
        <v>135</v>
      </c>
      <c r="GJ9" s="14"/>
      <c r="GK9" s="11" t="s">
        <v>126</v>
      </c>
      <c r="GL9" s="11"/>
      <c r="GM9" s="11" t="s">
        <v>126</v>
      </c>
      <c r="GN9" s="11"/>
      <c r="GO9" s="11" t="s">
        <v>134</v>
      </c>
      <c r="GP9" s="11"/>
      <c r="GQ9" s="11" t="s">
        <v>135</v>
      </c>
      <c r="GR9" s="11"/>
      <c r="GS9" s="11" t="s">
        <v>134</v>
      </c>
      <c r="GT9" s="11"/>
      <c r="GU9" s="11" t="s">
        <v>126</v>
      </c>
      <c r="GV9" s="11"/>
      <c r="GW9" s="11" t="s">
        <v>126</v>
      </c>
      <c r="GX9" s="11"/>
      <c r="GY9" s="11" t="s">
        <v>126</v>
      </c>
      <c r="GZ9" s="11"/>
      <c r="HA9" s="11" t="s">
        <v>126</v>
      </c>
      <c r="HB9" s="11"/>
      <c r="HC9" s="11" t="s">
        <v>126</v>
      </c>
      <c r="HD9" s="11"/>
      <c r="HE9" s="11" t="s">
        <v>132</v>
      </c>
      <c r="HF9" s="11"/>
      <c r="HG9" s="11" t="s">
        <v>138</v>
      </c>
      <c r="HH9" s="11"/>
      <c r="HI9" s="11" t="s">
        <v>126</v>
      </c>
      <c r="HJ9" s="11"/>
      <c r="HK9" s="11" t="s">
        <v>126</v>
      </c>
      <c r="HL9" s="11"/>
      <c r="HM9" s="11" t="s">
        <v>132</v>
      </c>
      <c r="HN9" s="11"/>
      <c r="HO9" s="11" t="s">
        <v>132</v>
      </c>
      <c r="HP9" s="1"/>
      <c r="HQ9" s="11" t="s">
        <v>132</v>
      </c>
      <c r="HR9" s="11"/>
      <c r="HS9" s="11" t="s">
        <v>132</v>
      </c>
      <c r="HT9" s="11"/>
      <c r="HU9" s="11" t="s">
        <v>126</v>
      </c>
      <c r="HV9" s="11"/>
      <c r="HW9" s="11" t="s">
        <v>126</v>
      </c>
      <c r="HX9" s="11"/>
      <c r="HY9" s="11" t="s">
        <v>126</v>
      </c>
      <c r="HZ9" s="11"/>
    </row>
    <row r="10" spans="1:234" ht="12.75">
      <c r="A10" s="18">
        <v>2</v>
      </c>
      <c r="B10" s="17" t="s">
        <v>139</v>
      </c>
      <c r="C10" s="11">
        <v>9</v>
      </c>
      <c r="D10" s="11"/>
      <c r="E10" s="11">
        <v>16</v>
      </c>
      <c r="F10" s="11"/>
      <c r="G10" s="11">
        <v>9</v>
      </c>
      <c r="H10" s="11"/>
      <c r="I10" s="11">
        <v>9</v>
      </c>
      <c r="J10" s="11"/>
      <c r="K10" s="11">
        <v>9</v>
      </c>
      <c r="L10" s="11"/>
      <c r="M10" s="11">
        <v>9</v>
      </c>
      <c r="N10" s="11"/>
      <c r="O10" s="11">
        <v>9</v>
      </c>
      <c r="P10" s="11"/>
      <c r="Q10" s="11">
        <v>16</v>
      </c>
      <c r="R10" s="11"/>
      <c r="S10" s="11">
        <v>9</v>
      </c>
      <c r="T10" s="11"/>
      <c r="U10" s="11">
        <v>22</v>
      </c>
      <c r="V10" s="11"/>
      <c r="W10" s="11">
        <v>16</v>
      </c>
      <c r="X10" s="11"/>
      <c r="Y10" s="11">
        <v>16</v>
      </c>
      <c r="Z10" s="11"/>
      <c r="AA10" s="11">
        <v>16</v>
      </c>
      <c r="AB10" s="11"/>
      <c r="AC10" s="11">
        <v>16</v>
      </c>
      <c r="AD10" s="11"/>
      <c r="AE10" s="11">
        <v>16</v>
      </c>
      <c r="AF10" s="11"/>
      <c r="AG10" s="11">
        <v>16</v>
      </c>
      <c r="AH10" s="11"/>
      <c r="AI10" s="11">
        <v>16</v>
      </c>
      <c r="AJ10" s="11"/>
      <c r="AK10" s="11">
        <v>24</v>
      </c>
      <c r="AL10" s="11"/>
      <c r="AM10" s="11">
        <v>16</v>
      </c>
      <c r="AN10" s="11"/>
      <c r="AO10" s="11">
        <v>16</v>
      </c>
      <c r="AP10" s="14"/>
      <c r="AQ10" s="11">
        <v>16</v>
      </c>
      <c r="AR10" s="11"/>
      <c r="AS10" s="11">
        <v>16</v>
      </c>
      <c r="AT10" s="11"/>
      <c r="AU10" s="11">
        <v>24</v>
      </c>
      <c r="AV10" s="11"/>
      <c r="AW10" s="11">
        <v>16</v>
      </c>
      <c r="AX10" s="11"/>
      <c r="AY10" s="11">
        <v>16</v>
      </c>
      <c r="AZ10" s="11"/>
      <c r="BA10" s="11">
        <v>16</v>
      </c>
      <c r="BB10" s="11"/>
      <c r="BC10" s="11">
        <v>16</v>
      </c>
      <c r="BD10" s="11"/>
      <c r="BE10" s="11">
        <v>16</v>
      </c>
      <c r="BF10" s="11"/>
      <c r="BG10" s="11">
        <v>16</v>
      </c>
      <c r="BH10" s="11"/>
      <c r="BI10" s="11">
        <v>17</v>
      </c>
      <c r="BJ10" s="11"/>
      <c r="BK10" s="11">
        <v>17</v>
      </c>
      <c r="BL10" s="11"/>
      <c r="BM10" s="11">
        <v>17</v>
      </c>
      <c r="BN10" s="11"/>
      <c r="BO10" s="11">
        <v>16</v>
      </c>
      <c r="BP10" s="11"/>
      <c r="BQ10" s="11">
        <v>9</v>
      </c>
      <c r="BR10" s="11"/>
      <c r="BS10" s="11">
        <v>9</v>
      </c>
      <c r="BT10" s="11"/>
      <c r="BU10" s="11">
        <v>9</v>
      </c>
      <c r="BV10" s="11"/>
      <c r="BW10" s="11">
        <v>22</v>
      </c>
      <c r="BX10" s="11"/>
      <c r="BY10" s="11">
        <v>22</v>
      </c>
      <c r="BZ10" s="11"/>
      <c r="CA10" s="11">
        <v>22</v>
      </c>
      <c r="CB10" s="11"/>
      <c r="CC10" s="11">
        <v>22</v>
      </c>
      <c r="CD10" s="11"/>
      <c r="CE10" s="11">
        <v>22</v>
      </c>
      <c r="CF10" s="11"/>
      <c r="CG10" s="11"/>
      <c r="CH10" s="11"/>
      <c r="CI10" s="11">
        <v>16</v>
      </c>
      <c r="CJ10" s="11"/>
      <c r="CK10" s="11">
        <v>16</v>
      </c>
      <c r="CL10" s="11"/>
      <c r="CM10" s="11">
        <v>9</v>
      </c>
      <c r="CN10" s="11"/>
      <c r="CO10" s="11">
        <v>16</v>
      </c>
      <c r="CP10" s="11"/>
      <c r="CQ10" s="11">
        <v>9</v>
      </c>
      <c r="CR10" s="11"/>
      <c r="CS10" s="11">
        <v>9</v>
      </c>
      <c r="CT10" s="11"/>
      <c r="CU10" s="11">
        <v>9</v>
      </c>
      <c r="CV10" s="11"/>
      <c r="CW10" s="11">
        <v>22</v>
      </c>
      <c r="CX10" s="11"/>
      <c r="CY10" s="11">
        <v>16</v>
      </c>
      <c r="CZ10" s="11"/>
      <c r="DA10" s="11">
        <v>9</v>
      </c>
      <c r="DB10" s="11"/>
      <c r="DC10" s="11">
        <v>9</v>
      </c>
      <c r="DD10" s="11"/>
      <c r="DE10" s="11">
        <v>16</v>
      </c>
      <c r="DF10" s="11"/>
      <c r="DG10" s="11">
        <v>16</v>
      </c>
      <c r="DH10" s="11"/>
      <c r="DI10" s="11">
        <v>22</v>
      </c>
      <c r="DJ10" s="11"/>
      <c r="DK10" s="11">
        <v>22</v>
      </c>
      <c r="DL10" s="11"/>
      <c r="DM10" s="11">
        <v>22</v>
      </c>
      <c r="DN10" s="11"/>
      <c r="DO10" s="11">
        <v>22</v>
      </c>
      <c r="DP10" s="11"/>
      <c r="DQ10" s="11">
        <v>22</v>
      </c>
      <c r="DR10" s="11"/>
      <c r="DS10" s="11">
        <v>9</v>
      </c>
      <c r="DT10" s="11"/>
      <c r="DU10" s="11">
        <v>9</v>
      </c>
      <c r="DV10" s="11"/>
      <c r="DW10" s="11">
        <v>16</v>
      </c>
      <c r="DX10" s="11"/>
      <c r="DY10" s="11">
        <v>16</v>
      </c>
      <c r="DZ10" s="11"/>
      <c r="EA10" s="11">
        <v>16</v>
      </c>
      <c r="EB10" s="11"/>
      <c r="EC10" s="11">
        <v>16</v>
      </c>
      <c r="ED10" s="11"/>
      <c r="EE10" s="11">
        <v>16</v>
      </c>
      <c r="EF10" s="11"/>
      <c r="EG10" s="11">
        <v>9</v>
      </c>
      <c r="EH10" s="11"/>
      <c r="EI10" s="11">
        <v>9</v>
      </c>
      <c r="EJ10" s="11"/>
      <c r="EK10" s="11">
        <v>16</v>
      </c>
      <c r="EL10" s="11"/>
      <c r="EM10" s="11">
        <v>16</v>
      </c>
      <c r="EN10" s="11"/>
      <c r="EO10" s="11">
        <v>16</v>
      </c>
      <c r="EP10" s="11"/>
      <c r="EQ10" s="11">
        <v>16</v>
      </c>
      <c r="ER10" s="11"/>
      <c r="ES10" s="11">
        <v>9</v>
      </c>
      <c r="ET10" s="11"/>
      <c r="EU10" s="11">
        <v>16</v>
      </c>
      <c r="EV10" s="11"/>
      <c r="EW10" s="11">
        <v>16</v>
      </c>
      <c r="EX10" s="11"/>
      <c r="EY10" s="11">
        <v>16</v>
      </c>
      <c r="EZ10" s="11"/>
      <c r="FA10" s="11">
        <v>16</v>
      </c>
      <c r="FB10" s="11"/>
      <c r="FC10" s="11"/>
      <c r="FD10" s="11"/>
      <c r="FE10" s="11">
        <v>16</v>
      </c>
      <c r="FF10" s="11"/>
      <c r="FG10" s="11">
        <v>16</v>
      </c>
      <c r="FH10" s="11"/>
      <c r="FI10" s="11">
        <v>9</v>
      </c>
      <c r="FJ10" s="11"/>
      <c r="FK10" s="11">
        <v>9</v>
      </c>
      <c r="FL10" s="11"/>
      <c r="FM10" s="11">
        <v>9</v>
      </c>
      <c r="FN10" s="11"/>
      <c r="FO10" s="11">
        <v>16</v>
      </c>
      <c r="FP10" s="11"/>
      <c r="FQ10" s="11">
        <v>9</v>
      </c>
      <c r="FR10" s="11"/>
      <c r="FS10" s="11">
        <v>9</v>
      </c>
      <c r="FT10" s="11"/>
      <c r="FU10" s="11">
        <v>16</v>
      </c>
      <c r="FV10" s="11"/>
      <c r="FW10" s="11">
        <v>22</v>
      </c>
      <c r="FX10" s="11"/>
      <c r="FY10" s="11">
        <v>9</v>
      </c>
      <c r="FZ10" s="11"/>
      <c r="GA10" s="11">
        <v>22</v>
      </c>
      <c r="GB10" s="11"/>
      <c r="GC10" s="11">
        <v>9</v>
      </c>
      <c r="GD10" s="11"/>
      <c r="GE10" s="11">
        <v>9</v>
      </c>
      <c r="GF10" s="11"/>
      <c r="GG10" s="11">
        <v>16</v>
      </c>
      <c r="GH10" s="11"/>
      <c r="GI10" s="14">
        <v>16</v>
      </c>
      <c r="GJ10" s="14"/>
      <c r="GK10" s="11">
        <v>9</v>
      </c>
      <c r="GL10" s="11"/>
      <c r="GM10" s="11">
        <v>9</v>
      </c>
      <c r="GN10" s="11"/>
      <c r="GO10" s="11">
        <v>9</v>
      </c>
      <c r="GP10" s="11"/>
      <c r="GQ10" s="11">
        <v>16</v>
      </c>
      <c r="GR10" s="11"/>
      <c r="GS10" s="11">
        <v>9</v>
      </c>
      <c r="GT10" s="11"/>
      <c r="GU10" s="11">
        <v>9</v>
      </c>
      <c r="GV10" s="11"/>
      <c r="GW10" s="11">
        <v>9</v>
      </c>
      <c r="GX10" s="11"/>
      <c r="GY10" s="11">
        <v>9</v>
      </c>
      <c r="GZ10" s="11"/>
      <c r="HA10" s="11">
        <v>9</v>
      </c>
      <c r="HB10" s="11"/>
      <c r="HC10" s="11">
        <v>9</v>
      </c>
      <c r="HD10" s="11"/>
      <c r="HE10" s="11">
        <v>16</v>
      </c>
      <c r="HF10" s="11"/>
      <c r="HG10" s="11">
        <v>22</v>
      </c>
      <c r="HH10" s="11"/>
      <c r="HI10" s="11">
        <v>9</v>
      </c>
      <c r="HJ10" s="11"/>
      <c r="HK10" s="11">
        <v>9</v>
      </c>
      <c r="HL10" s="11"/>
      <c r="HM10" s="11">
        <v>16</v>
      </c>
      <c r="HN10" s="11"/>
      <c r="HO10" s="11">
        <v>16</v>
      </c>
      <c r="HP10" s="1"/>
      <c r="HQ10" s="11">
        <v>16</v>
      </c>
      <c r="HR10" s="11"/>
      <c r="HS10" s="11">
        <v>16</v>
      </c>
      <c r="HT10" s="11"/>
      <c r="HU10" s="11">
        <v>9</v>
      </c>
      <c r="HV10" s="11"/>
      <c r="HW10" s="11">
        <v>9</v>
      </c>
      <c r="HX10" s="11"/>
      <c r="HY10" s="11">
        <v>9</v>
      </c>
      <c r="HZ10" s="11"/>
    </row>
    <row r="11" spans="1:234" ht="12.75">
      <c r="A11" s="18">
        <v>3</v>
      </c>
      <c r="B11" s="17" t="s">
        <v>140</v>
      </c>
      <c r="C11" s="11">
        <v>18</v>
      </c>
      <c r="D11" s="11"/>
      <c r="E11" s="11">
        <v>12</v>
      </c>
      <c r="F11" s="11"/>
      <c r="G11" s="11">
        <v>13</v>
      </c>
      <c r="H11" s="11"/>
      <c r="I11" s="11">
        <v>19</v>
      </c>
      <c r="J11" s="11"/>
      <c r="K11" s="11">
        <v>20</v>
      </c>
      <c r="L11" s="11"/>
      <c r="M11" s="11">
        <v>15</v>
      </c>
      <c r="N11" s="11"/>
      <c r="O11" s="11">
        <v>14</v>
      </c>
      <c r="P11" s="11"/>
      <c r="Q11" s="11">
        <v>12</v>
      </c>
      <c r="R11" s="11"/>
      <c r="S11" s="11">
        <v>18</v>
      </c>
      <c r="T11" s="11"/>
      <c r="U11" s="11">
        <v>1</v>
      </c>
      <c r="V11" s="11"/>
      <c r="W11" s="11">
        <v>12</v>
      </c>
      <c r="X11" s="11"/>
      <c r="Y11" s="11">
        <v>2</v>
      </c>
      <c r="Z11" s="11"/>
      <c r="AA11" s="11">
        <v>2</v>
      </c>
      <c r="AB11" s="11"/>
      <c r="AC11" s="11">
        <v>2</v>
      </c>
      <c r="AD11" s="11"/>
      <c r="AE11" s="11">
        <v>2</v>
      </c>
      <c r="AF11" s="11"/>
      <c r="AG11" s="11">
        <v>2</v>
      </c>
      <c r="AH11" s="11"/>
      <c r="AI11" s="11">
        <v>2</v>
      </c>
      <c r="AJ11" s="11"/>
      <c r="AK11" s="11">
        <v>1</v>
      </c>
      <c r="AL11" s="11"/>
      <c r="AM11" s="11">
        <v>2</v>
      </c>
      <c r="AN11" s="11"/>
      <c r="AO11" s="11">
        <v>2</v>
      </c>
      <c r="AP11" s="14"/>
      <c r="AQ11" s="11">
        <v>2</v>
      </c>
      <c r="AR11" s="11"/>
      <c r="AS11" s="11">
        <v>2</v>
      </c>
      <c r="AT11" s="11"/>
      <c r="AU11" s="11">
        <v>1</v>
      </c>
      <c r="AV11" s="11"/>
      <c r="AW11" s="11">
        <v>2</v>
      </c>
      <c r="AX11" s="11"/>
      <c r="AY11" s="11">
        <v>2</v>
      </c>
      <c r="AZ11" s="11"/>
      <c r="BA11" s="11">
        <v>2</v>
      </c>
      <c r="BB11" s="11"/>
      <c r="BC11" s="11">
        <v>2</v>
      </c>
      <c r="BD11" s="11"/>
      <c r="BE11" s="11">
        <v>2</v>
      </c>
      <c r="BF11" s="11"/>
      <c r="BG11" s="11">
        <v>2</v>
      </c>
      <c r="BH11" s="11"/>
      <c r="BI11" s="11">
        <v>3</v>
      </c>
      <c r="BJ11" s="11"/>
      <c r="BK11" s="11">
        <v>3</v>
      </c>
      <c r="BL11" s="11"/>
      <c r="BM11" s="11">
        <v>3</v>
      </c>
      <c r="BN11" s="11"/>
      <c r="BO11" s="11">
        <v>12</v>
      </c>
      <c r="BP11" s="11"/>
      <c r="BQ11" s="11">
        <v>14</v>
      </c>
      <c r="BR11" s="11"/>
      <c r="BS11" s="11">
        <v>15</v>
      </c>
      <c r="BT11" s="11"/>
      <c r="BU11" s="11">
        <v>20</v>
      </c>
      <c r="BV11" s="11"/>
      <c r="BW11" s="11">
        <v>1</v>
      </c>
      <c r="BX11" s="11"/>
      <c r="BY11" s="11">
        <v>1</v>
      </c>
      <c r="BZ11" s="11"/>
      <c r="CA11" s="11">
        <v>1</v>
      </c>
      <c r="CB11" s="11"/>
      <c r="CC11" s="11">
        <v>1</v>
      </c>
      <c r="CD11" s="11"/>
      <c r="CE11" s="11">
        <v>1</v>
      </c>
      <c r="CF11" s="11"/>
      <c r="CG11" s="11"/>
      <c r="CH11" s="11"/>
      <c r="CI11" s="11">
        <v>12</v>
      </c>
      <c r="CJ11" s="11"/>
      <c r="CK11" s="11">
        <v>12</v>
      </c>
      <c r="CL11" s="11"/>
      <c r="CM11" s="11">
        <v>15</v>
      </c>
      <c r="CN11" s="11"/>
      <c r="CO11" s="11">
        <v>12</v>
      </c>
      <c r="CP11" s="11"/>
      <c r="CQ11" s="11">
        <v>15</v>
      </c>
      <c r="CR11" s="11"/>
      <c r="CS11" s="11">
        <v>18</v>
      </c>
      <c r="CT11" s="11"/>
      <c r="CU11" s="11">
        <v>18</v>
      </c>
      <c r="CV11" s="11"/>
      <c r="CW11" s="11">
        <v>1</v>
      </c>
      <c r="CX11" s="11"/>
      <c r="CY11" s="11">
        <v>12</v>
      </c>
      <c r="CZ11" s="11"/>
      <c r="DA11" s="11">
        <v>17</v>
      </c>
      <c r="DB11" s="11"/>
      <c r="DC11" s="11">
        <v>11</v>
      </c>
      <c r="DD11" s="11"/>
      <c r="DE11" s="11">
        <v>6</v>
      </c>
      <c r="DF11" s="11"/>
      <c r="DG11" s="11">
        <v>6</v>
      </c>
      <c r="DH11" s="11"/>
      <c r="DI11" s="11">
        <v>1</v>
      </c>
      <c r="DJ11" s="11"/>
      <c r="DK11" s="11">
        <v>1</v>
      </c>
      <c r="DL11" s="11"/>
      <c r="DM11" s="11">
        <v>1</v>
      </c>
      <c r="DN11" s="11"/>
      <c r="DO11" s="11">
        <v>1</v>
      </c>
      <c r="DP11" s="11"/>
      <c r="DQ11" s="11">
        <v>1</v>
      </c>
      <c r="DR11" s="11"/>
      <c r="DS11" s="11">
        <v>17</v>
      </c>
      <c r="DT11" s="11"/>
      <c r="DU11" s="11">
        <v>16</v>
      </c>
      <c r="DV11" s="11"/>
      <c r="DW11" s="11">
        <v>6</v>
      </c>
      <c r="DX11" s="11"/>
      <c r="DY11" s="11">
        <v>6</v>
      </c>
      <c r="DZ11" s="11"/>
      <c r="EA11" s="11">
        <v>12</v>
      </c>
      <c r="EB11" s="11"/>
      <c r="EC11" s="11">
        <v>12</v>
      </c>
      <c r="ED11" s="11"/>
      <c r="EE11" s="11">
        <v>6</v>
      </c>
      <c r="EF11" s="11"/>
      <c r="EG11" s="11">
        <v>16</v>
      </c>
      <c r="EH11" s="11"/>
      <c r="EI11" s="11">
        <v>13</v>
      </c>
      <c r="EJ11" s="11"/>
      <c r="EK11" s="11">
        <v>6</v>
      </c>
      <c r="EL11" s="11"/>
      <c r="EM11" s="11">
        <v>6</v>
      </c>
      <c r="EN11" s="11"/>
      <c r="EO11" s="11">
        <v>6</v>
      </c>
      <c r="EP11" s="11"/>
      <c r="EQ11" s="11">
        <v>2</v>
      </c>
      <c r="ER11" s="11"/>
      <c r="ES11" s="11">
        <v>11</v>
      </c>
      <c r="ET11" s="11"/>
      <c r="EU11" s="11">
        <v>4</v>
      </c>
      <c r="EV11" s="11"/>
      <c r="EW11" s="11">
        <v>6</v>
      </c>
      <c r="EX11" s="11"/>
      <c r="EY11" s="11">
        <v>6</v>
      </c>
      <c r="EZ11" s="11"/>
      <c r="FA11" s="11">
        <v>4</v>
      </c>
      <c r="FB11" s="11"/>
      <c r="FC11" s="11"/>
      <c r="FD11" s="11"/>
      <c r="FE11" s="11">
        <v>4</v>
      </c>
      <c r="FF11" s="11"/>
      <c r="FG11" s="11">
        <v>4</v>
      </c>
      <c r="FH11" s="11"/>
      <c r="FI11" s="11">
        <v>12</v>
      </c>
      <c r="FJ11" s="11"/>
      <c r="FK11" s="11">
        <v>10</v>
      </c>
      <c r="FL11" s="11"/>
      <c r="FM11" s="11">
        <v>9</v>
      </c>
      <c r="FN11" s="11"/>
      <c r="FO11" s="11">
        <v>6</v>
      </c>
      <c r="FP11" s="11"/>
      <c r="FQ11" s="11">
        <v>17</v>
      </c>
      <c r="FR11" s="11"/>
      <c r="FS11" s="11">
        <v>18</v>
      </c>
      <c r="FT11" s="11"/>
      <c r="FU11" s="11">
        <v>6</v>
      </c>
      <c r="FV11" s="11"/>
      <c r="FW11" s="11">
        <v>8</v>
      </c>
      <c r="FX11" s="11"/>
      <c r="FY11" s="11">
        <v>25</v>
      </c>
      <c r="FZ11" s="11"/>
      <c r="GA11" s="11">
        <v>8</v>
      </c>
      <c r="GB11" s="11"/>
      <c r="GC11" s="11">
        <v>14</v>
      </c>
      <c r="GD11" s="11"/>
      <c r="GE11" s="11">
        <v>17</v>
      </c>
      <c r="GF11" s="11"/>
      <c r="GG11" s="11">
        <v>4</v>
      </c>
      <c r="GH11" s="11"/>
      <c r="GI11" s="14">
        <v>4</v>
      </c>
      <c r="GJ11" s="14"/>
      <c r="GK11" s="11">
        <v>13</v>
      </c>
      <c r="GL11" s="11"/>
      <c r="GM11" s="11">
        <v>14</v>
      </c>
      <c r="GN11" s="11"/>
      <c r="GO11" s="11">
        <v>14</v>
      </c>
      <c r="GP11" s="11"/>
      <c r="GQ11" s="11">
        <v>4</v>
      </c>
      <c r="GR11" s="11"/>
      <c r="GS11" s="11">
        <v>24</v>
      </c>
      <c r="GT11" s="11"/>
      <c r="GU11" s="11">
        <v>19</v>
      </c>
      <c r="GV11" s="11"/>
      <c r="GW11" s="11">
        <v>15</v>
      </c>
      <c r="GX11" s="11"/>
      <c r="GY11" s="11">
        <v>15</v>
      </c>
      <c r="GZ11" s="11"/>
      <c r="HA11" s="11">
        <v>16</v>
      </c>
      <c r="HB11" s="11"/>
      <c r="HC11" s="11">
        <v>16</v>
      </c>
      <c r="HD11" s="11"/>
      <c r="HE11" s="11">
        <v>4</v>
      </c>
      <c r="HF11" s="11"/>
      <c r="HG11" s="11">
        <v>8</v>
      </c>
      <c r="HH11" s="11"/>
      <c r="HI11" s="11">
        <v>15</v>
      </c>
      <c r="HJ11" s="11"/>
      <c r="HK11" s="11">
        <v>16</v>
      </c>
      <c r="HL11" s="11"/>
      <c r="HM11" s="11">
        <v>4</v>
      </c>
      <c r="HN11" s="11"/>
      <c r="HO11" s="11">
        <v>4</v>
      </c>
      <c r="HP11" s="1"/>
      <c r="HQ11" s="11">
        <v>4</v>
      </c>
      <c r="HR11" s="11"/>
      <c r="HS11" s="11">
        <v>4</v>
      </c>
      <c r="HT11" s="11"/>
      <c r="HU11" s="11">
        <v>10</v>
      </c>
      <c r="HV11" s="11"/>
      <c r="HW11" s="11">
        <v>14</v>
      </c>
      <c r="HX11" s="11"/>
      <c r="HY11" s="11">
        <v>15</v>
      </c>
      <c r="HZ11" s="11"/>
    </row>
    <row r="12" spans="1:234" ht="12.75">
      <c r="A12" s="18">
        <v>4</v>
      </c>
      <c r="B12" s="17" t="s">
        <v>141</v>
      </c>
      <c r="C12" s="11">
        <v>628</v>
      </c>
      <c r="D12" s="11"/>
      <c r="E12" s="11">
        <v>761</v>
      </c>
      <c r="F12" s="11"/>
      <c r="G12" s="11">
        <v>462</v>
      </c>
      <c r="H12" s="11"/>
      <c r="I12" s="11">
        <v>675</v>
      </c>
      <c r="J12" s="11"/>
      <c r="K12" s="11">
        <v>706</v>
      </c>
      <c r="L12" s="11"/>
      <c r="M12" s="11">
        <v>531</v>
      </c>
      <c r="N12" s="11"/>
      <c r="O12" s="11">
        <v>211</v>
      </c>
      <c r="P12" s="11"/>
      <c r="Q12" s="11">
        <v>737</v>
      </c>
      <c r="R12" s="11"/>
      <c r="S12" s="11">
        <v>287</v>
      </c>
      <c r="T12" s="11"/>
      <c r="U12" s="11">
        <v>252</v>
      </c>
      <c r="V12" s="11"/>
      <c r="W12" s="11">
        <v>744</v>
      </c>
      <c r="X12" s="11"/>
      <c r="Y12" s="11">
        <v>128</v>
      </c>
      <c r="Z12" s="11"/>
      <c r="AA12" s="11">
        <v>128</v>
      </c>
      <c r="AB12" s="11"/>
      <c r="AC12" s="11">
        <v>128</v>
      </c>
      <c r="AD12" s="11"/>
      <c r="AE12" s="11">
        <v>128</v>
      </c>
      <c r="AF12" s="11"/>
      <c r="AG12" s="11">
        <v>128</v>
      </c>
      <c r="AH12" s="11"/>
      <c r="AI12" s="11">
        <v>128</v>
      </c>
      <c r="AJ12" s="11"/>
      <c r="AK12" s="11">
        <v>138</v>
      </c>
      <c r="AL12" s="11"/>
      <c r="AM12" s="11">
        <v>128</v>
      </c>
      <c r="AN12" s="11"/>
      <c r="AO12" s="11">
        <v>128</v>
      </c>
      <c r="AP12" s="14"/>
      <c r="AQ12" s="11">
        <v>128</v>
      </c>
      <c r="AR12" s="11"/>
      <c r="AS12" s="11">
        <v>128</v>
      </c>
      <c r="AT12" s="11"/>
      <c r="AU12" s="11">
        <v>134</v>
      </c>
      <c r="AV12" s="11"/>
      <c r="AW12" s="11">
        <v>128</v>
      </c>
      <c r="AX12" s="11"/>
      <c r="AY12" s="11">
        <v>128</v>
      </c>
      <c r="AZ12" s="11"/>
      <c r="BA12" s="11">
        <v>128</v>
      </c>
      <c r="BB12" s="11"/>
      <c r="BC12" s="11">
        <v>125</v>
      </c>
      <c r="BD12" s="11"/>
      <c r="BE12" s="11">
        <v>128</v>
      </c>
      <c r="BF12" s="11"/>
      <c r="BG12" s="11">
        <v>127</v>
      </c>
      <c r="BH12" s="11"/>
      <c r="BI12" s="11">
        <v>190</v>
      </c>
      <c r="BJ12" s="11"/>
      <c r="BK12" s="11">
        <v>191</v>
      </c>
      <c r="BL12" s="11"/>
      <c r="BM12" s="11">
        <v>192</v>
      </c>
      <c r="BN12" s="11"/>
      <c r="BO12" s="11">
        <v>745</v>
      </c>
      <c r="BP12" s="11"/>
      <c r="BQ12" s="11">
        <v>495</v>
      </c>
      <c r="BR12" s="11"/>
      <c r="BS12" s="11">
        <v>533</v>
      </c>
      <c r="BT12" s="11"/>
      <c r="BU12" s="11">
        <v>704</v>
      </c>
      <c r="BV12" s="11"/>
      <c r="BW12" s="11">
        <v>252</v>
      </c>
      <c r="BX12" s="11"/>
      <c r="BY12" s="11">
        <v>252</v>
      </c>
      <c r="BZ12" s="11"/>
      <c r="CA12" s="11">
        <v>252</v>
      </c>
      <c r="CB12" s="11"/>
      <c r="CC12" s="11">
        <v>252</v>
      </c>
      <c r="CD12" s="11"/>
      <c r="CE12" s="11">
        <v>252</v>
      </c>
      <c r="CF12" s="11"/>
      <c r="CG12" s="11">
        <v>638</v>
      </c>
      <c r="CH12" s="11"/>
      <c r="CI12" s="11">
        <v>726</v>
      </c>
      <c r="CJ12" s="11"/>
      <c r="CK12" s="11">
        <v>737</v>
      </c>
      <c r="CL12" s="11"/>
      <c r="CM12" s="11">
        <v>533</v>
      </c>
      <c r="CN12" s="11"/>
      <c r="CO12" s="11">
        <v>760</v>
      </c>
      <c r="CP12" s="11"/>
      <c r="CQ12" s="11">
        <v>533</v>
      </c>
      <c r="CR12" s="11"/>
      <c r="CS12" s="11">
        <v>639</v>
      </c>
      <c r="CT12" s="11"/>
      <c r="CU12" s="11">
        <v>633</v>
      </c>
      <c r="CV12" s="11"/>
      <c r="CW12" s="11">
        <v>252</v>
      </c>
      <c r="CX12" s="11"/>
      <c r="CY12" s="11">
        <v>744</v>
      </c>
      <c r="CZ12" s="11"/>
      <c r="DA12" s="11">
        <v>388</v>
      </c>
      <c r="DB12" s="11"/>
      <c r="DC12" s="11">
        <v>212</v>
      </c>
      <c r="DD12" s="11"/>
      <c r="DE12" s="11">
        <v>383</v>
      </c>
      <c r="DF12" s="11"/>
      <c r="DG12" s="11">
        <v>383</v>
      </c>
      <c r="DH12" s="11"/>
      <c r="DI12" s="11">
        <v>252</v>
      </c>
      <c r="DJ12" s="11"/>
      <c r="DK12" s="11">
        <v>252</v>
      </c>
      <c r="DL12" s="11"/>
      <c r="DM12" s="11">
        <v>252</v>
      </c>
      <c r="DN12" s="11"/>
      <c r="DO12" s="11">
        <v>252</v>
      </c>
      <c r="DP12" s="11"/>
      <c r="DQ12" s="11">
        <v>252</v>
      </c>
      <c r="DR12" s="11"/>
      <c r="DS12" s="11">
        <v>602</v>
      </c>
      <c r="DT12" s="11"/>
      <c r="DU12" s="11">
        <v>565</v>
      </c>
      <c r="DV12" s="11"/>
      <c r="DW12" s="11">
        <v>360</v>
      </c>
      <c r="DX12" s="11"/>
      <c r="DY12" s="11">
        <v>360</v>
      </c>
      <c r="DZ12" s="11"/>
      <c r="EA12" s="11">
        <v>753</v>
      </c>
      <c r="EB12" s="11"/>
      <c r="EC12" s="11">
        <v>760</v>
      </c>
      <c r="ED12" s="11"/>
      <c r="EE12" s="11">
        <v>375</v>
      </c>
      <c r="EF12" s="11"/>
      <c r="EG12" s="11">
        <v>567</v>
      </c>
      <c r="EH12" s="11"/>
      <c r="EI12" s="11">
        <v>319</v>
      </c>
      <c r="EJ12" s="11"/>
      <c r="EK12" s="11">
        <v>373</v>
      </c>
      <c r="EL12" s="11"/>
      <c r="EM12" s="11">
        <v>360</v>
      </c>
      <c r="EN12" s="11"/>
      <c r="EO12" s="11">
        <v>374</v>
      </c>
      <c r="EP12" s="11"/>
      <c r="EQ12" s="11">
        <v>128</v>
      </c>
      <c r="ER12" s="11"/>
      <c r="ES12" s="11">
        <v>374</v>
      </c>
      <c r="ET12" s="11"/>
      <c r="EU12" s="11">
        <v>255</v>
      </c>
      <c r="EV12" s="11"/>
      <c r="EW12" s="11">
        <v>127</v>
      </c>
      <c r="EX12" s="11"/>
      <c r="EY12" s="11">
        <v>383</v>
      </c>
      <c r="EZ12" s="11"/>
      <c r="FA12" s="11">
        <v>255</v>
      </c>
      <c r="FB12" s="11"/>
      <c r="FC12" s="11">
        <v>255</v>
      </c>
      <c r="FD12" s="11"/>
      <c r="FE12" s="11">
        <v>255</v>
      </c>
      <c r="FF12" s="11"/>
      <c r="FG12" s="11">
        <v>255</v>
      </c>
      <c r="FH12" s="11"/>
      <c r="FI12" s="11">
        <v>426</v>
      </c>
      <c r="FJ12" s="11"/>
      <c r="FK12" s="11">
        <v>353</v>
      </c>
      <c r="FL12" s="11"/>
      <c r="FM12" s="11">
        <v>319</v>
      </c>
      <c r="FN12" s="11"/>
      <c r="FO12" s="11">
        <v>384</v>
      </c>
      <c r="FP12" s="11"/>
      <c r="FQ12" s="11">
        <v>600</v>
      </c>
      <c r="FR12" s="11"/>
      <c r="FS12" s="11">
        <v>637</v>
      </c>
      <c r="FT12" s="11"/>
      <c r="FU12" s="11">
        <v>384</v>
      </c>
      <c r="FV12" s="11"/>
      <c r="FW12" s="11">
        <v>693</v>
      </c>
      <c r="FX12" s="11"/>
      <c r="FY12" s="11">
        <v>776</v>
      </c>
      <c r="FZ12" s="11"/>
      <c r="GA12" s="11">
        <v>693</v>
      </c>
      <c r="GB12" s="11"/>
      <c r="GC12" s="11">
        <v>497</v>
      </c>
      <c r="GD12" s="11"/>
      <c r="GE12" s="11">
        <v>604</v>
      </c>
      <c r="GF12" s="11"/>
      <c r="GG12" s="11">
        <v>128</v>
      </c>
      <c r="GH12" s="11"/>
      <c r="GI12" s="14">
        <v>256</v>
      </c>
      <c r="GJ12" s="14"/>
      <c r="GK12" s="11">
        <v>463</v>
      </c>
      <c r="GL12" s="11"/>
      <c r="GM12" s="11">
        <v>285</v>
      </c>
      <c r="GN12" s="11"/>
      <c r="GO12" s="11">
        <v>499</v>
      </c>
      <c r="GP12" s="11"/>
      <c r="GQ12" s="11">
        <v>256</v>
      </c>
      <c r="GR12" s="11"/>
      <c r="GS12" s="11">
        <v>856</v>
      </c>
      <c r="GT12" s="11"/>
      <c r="GU12" s="11">
        <v>358</v>
      </c>
      <c r="GV12" s="11"/>
      <c r="GW12" s="11">
        <v>534</v>
      </c>
      <c r="GX12" s="11"/>
      <c r="GY12" s="11">
        <v>534</v>
      </c>
      <c r="GZ12" s="11"/>
      <c r="HA12" s="11">
        <v>568</v>
      </c>
      <c r="HB12" s="11"/>
      <c r="HC12" s="11">
        <v>570</v>
      </c>
      <c r="HD12" s="11"/>
      <c r="HE12" s="11">
        <v>254</v>
      </c>
      <c r="HF12" s="11"/>
      <c r="HG12" s="11">
        <v>694</v>
      </c>
      <c r="HH12" s="11"/>
      <c r="HI12" s="11">
        <v>534</v>
      </c>
      <c r="HJ12" s="11"/>
      <c r="HK12" s="11">
        <v>426</v>
      </c>
      <c r="HL12" s="11"/>
      <c r="HM12" s="11">
        <v>256</v>
      </c>
      <c r="HN12" s="11"/>
      <c r="HO12" s="11">
        <v>256</v>
      </c>
      <c r="HP12" s="1"/>
      <c r="HQ12" s="11">
        <v>256</v>
      </c>
      <c r="HR12" s="11"/>
      <c r="HS12" s="11">
        <v>256</v>
      </c>
      <c r="HT12" s="11"/>
      <c r="HU12" s="11">
        <v>355</v>
      </c>
      <c r="HV12" s="11"/>
      <c r="HW12" s="11">
        <v>498</v>
      </c>
      <c r="HX12" s="11"/>
      <c r="HY12" s="11">
        <v>533</v>
      </c>
      <c r="HZ12" s="11"/>
    </row>
    <row r="13" spans="1:234" ht="25.5">
      <c r="A13" s="18">
        <v>5</v>
      </c>
      <c r="B13" s="15" t="s">
        <v>243</v>
      </c>
      <c r="C13" s="14">
        <v>40204</v>
      </c>
      <c r="D13" s="14"/>
      <c r="E13" s="14">
        <v>66414.6</v>
      </c>
      <c r="F13" s="14"/>
      <c r="G13" s="14">
        <v>29044.7</v>
      </c>
      <c r="H13" s="14"/>
      <c r="I13" s="14">
        <v>43129.3</v>
      </c>
      <c r="J13" s="14"/>
      <c r="K13" s="14">
        <v>44847.5</v>
      </c>
      <c r="L13" s="14"/>
      <c r="M13" s="14">
        <v>33583.3</v>
      </c>
      <c r="N13" s="14"/>
      <c r="O13" s="14">
        <v>0</v>
      </c>
      <c r="P13" s="14"/>
      <c r="Q13" s="14">
        <v>64796.1</v>
      </c>
      <c r="R13" s="14"/>
      <c r="S13" s="14">
        <v>0</v>
      </c>
      <c r="T13" s="14"/>
      <c r="U13" s="14">
        <v>20840.2</v>
      </c>
      <c r="V13" s="14"/>
      <c r="W13" s="14">
        <v>65498</v>
      </c>
      <c r="X13" s="14"/>
      <c r="Y13" s="14">
        <v>10934.1</v>
      </c>
      <c r="Z13" s="14"/>
      <c r="AA13" s="14">
        <v>10989</v>
      </c>
      <c r="AB13" s="14"/>
      <c r="AC13" s="14">
        <v>11036</v>
      </c>
      <c r="AD13" s="14"/>
      <c r="AE13" s="14">
        <v>11030</v>
      </c>
      <c r="AF13" s="14"/>
      <c r="AG13" s="14">
        <v>11009</v>
      </c>
      <c r="AH13" s="14"/>
      <c r="AI13" s="14">
        <v>11018</v>
      </c>
      <c r="AJ13" s="14"/>
      <c r="AK13" s="14">
        <v>12417.1</v>
      </c>
      <c r="AL13" s="14"/>
      <c r="AM13" s="14">
        <v>11026</v>
      </c>
      <c r="AN13" s="14"/>
      <c r="AO13" s="14">
        <v>11056</v>
      </c>
      <c r="AP13" s="14"/>
      <c r="AQ13" s="14">
        <v>11130</v>
      </c>
      <c r="AR13" s="14"/>
      <c r="AS13" s="14">
        <v>11134</v>
      </c>
      <c r="AT13" s="14"/>
      <c r="AU13" s="14">
        <v>12347.4</v>
      </c>
      <c r="AV13" s="14"/>
      <c r="AW13" s="14">
        <v>10990</v>
      </c>
      <c r="AX13" s="14"/>
      <c r="AY13" s="14">
        <v>11091</v>
      </c>
      <c r="AZ13" s="14"/>
      <c r="BA13" s="14">
        <v>11054</v>
      </c>
      <c r="BB13" s="14"/>
      <c r="BC13" s="14">
        <v>10925.9</v>
      </c>
      <c r="BD13" s="14"/>
      <c r="BE13" s="14">
        <v>11047</v>
      </c>
      <c r="BF13" s="14"/>
      <c r="BG13" s="14">
        <v>11056</v>
      </c>
      <c r="BH13" s="14"/>
      <c r="BI13" s="14">
        <v>18435.9</v>
      </c>
      <c r="BJ13" s="14"/>
      <c r="BK13" s="14">
        <v>17562</v>
      </c>
      <c r="BL13" s="14"/>
      <c r="BM13" s="14">
        <v>17778.7</v>
      </c>
      <c r="BN13" s="14"/>
      <c r="BO13" s="14">
        <v>66955.4</v>
      </c>
      <c r="BP13" s="14"/>
      <c r="BQ13" s="14">
        <v>31196</v>
      </c>
      <c r="BR13" s="14"/>
      <c r="BS13" s="14">
        <v>33571</v>
      </c>
      <c r="BT13" s="14"/>
      <c r="BU13" s="14">
        <v>44823.9</v>
      </c>
      <c r="BV13" s="14"/>
      <c r="BW13" s="14">
        <v>20184.4</v>
      </c>
      <c r="BX13" s="14"/>
      <c r="BY13" s="14">
        <v>20818.2</v>
      </c>
      <c r="BZ13" s="14"/>
      <c r="CA13" s="14">
        <v>20468.3</v>
      </c>
      <c r="CB13" s="14"/>
      <c r="CC13" s="14">
        <v>20931.2</v>
      </c>
      <c r="CD13" s="14"/>
      <c r="CE13" s="14">
        <v>21521.7</v>
      </c>
      <c r="CF13" s="14"/>
      <c r="CG13" s="14"/>
      <c r="CH13" s="14"/>
      <c r="CI13" s="14">
        <v>65235</v>
      </c>
      <c r="CJ13" s="14"/>
      <c r="CK13" s="14">
        <v>66745.7</v>
      </c>
      <c r="CL13" s="14"/>
      <c r="CM13" s="14">
        <v>33490</v>
      </c>
      <c r="CN13" s="14"/>
      <c r="CO13" s="14">
        <v>68895.2</v>
      </c>
      <c r="CP13" s="14"/>
      <c r="CQ13" s="14">
        <v>33676.2</v>
      </c>
      <c r="CR13" s="14"/>
      <c r="CS13" s="14">
        <v>29710</v>
      </c>
      <c r="CT13" s="14"/>
      <c r="CU13" s="14">
        <v>37806</v>
      </c>
      <c r="CV13" s="14"/>
      <c r="CW13" s="14">
        <v>21684.3</v>
      </c>
      <c r="CX13" s="14"/>
      <c r="CY13" s="14">
        <v>67387.2</v>
      </c>
      <c r="CZ13" s="14"/>
      <c r="DA13" s="14">
        <v>37592.3</v>
      </c>
      <c r="DB13" s="14"/>
      <c r="DC13" s="14"/>
      <c r="DD13" s="14"/>
      <c r="DE13" s="14">
        <v>33215</v>
      </c>
      <c r="DF13" s="14"/>
      <c r="DG13" s="14">
        <v>33401.6</v>
      </c>
      <c r="DH13" s="14"/>
      <c r="DI13" s="14">
        <v>20527.6</v>
      </c>
      <c r="DJ13" s="14"/>
      <c r="DK13" s="14">
        <v>20600.3</v>
      </c>
      <c r="DL13" s="14"/>
      <c r="DM13" s="14">
        <v>21080.7</v>
      </c>
      <c r="DN13" s="14"/>
      <c r="DO13" s="14">
        <v>20956.3</v>
      </c>
      <c r="DP13" s="14"/>
      <c r="DQ13" s="14">
        <v>21319.1</v>
      </c>
      <c r="DR13" s="14"/>
      <c r="DS13" s="14">
        <v>38310</v>
      </c>
      <c r="DT13" s="14"/>
      <c r="DU13" s="14">
        <v>27164</v>
      </c>
      <c r="DV13" s="14"/>
      <c r="DW13" s="14">
        <v>32885.8</v>
      </c>
      <c r="DX13" s="14"/>
      <c r="DY13" s="14">
        <v>33467.5</v>
      </c>
      <c r="DZ13" s="14"/>
      <c r="EA13" s="14">
        <v>67709.9</v>
      </c>
      <c r="EB13" s="14"/>
      <c r="EC13" s="14">
        <v>68592.8</v>
      </c>
      <c r="ED13" s="14"/>
      <c r="EE13" s="14">
        <v>28412.1</v>
      </c>
      <c r="EF13" s="14"/>
      <c r="EG13" s="14">
        <v>36386</v>
      </c>
      <c r="EH13" s="14"/>
      <c r="EI13" s="14">
        <v>20374</v>
      </c>
      <c r="EJ13" s="14"/>
      <c r="EK13" s="14">
        <v>28525.4</v>
      </c>
      <c r="EL13" s="14"/>
      <c r="EM13" s="14">
        <v>32886</v>
      </c>
      <c r="EN13" s="14"/>
      <c r="EO13" s="14">
        <v>28375</v>
      </c>
      <c r="EP13" s="14"/>
      <c r="EQ13" s="14">
        <v>11120</v>
      </c>
      <c r="ER13" s="14"/>
      <c r="ES13" s="14">
        <v>26628.6</v>
      </c>
      <c r="ET13" s="14"/>
      <c r="EU13" s="14">
        <v>22004.4</v>
      </c>
      <c r="EV13" s="14"/>
      <c r="EW13" s="14">
        <v>11011</v>
      </c>
      <c r="EX13" s="14"/>
      <c r="EY13" s="14">
        <v>33249</v>
      </c>
      <c r="EZ13" s="14"/>
      <c r="FA13" s="14">
        <v>21911</v>
      </c>
      <c r="FB13" s="14"/>
      <c r="FC13" s="14"/>
      <c r="FD13" s="14"/>
      <c r="FE13" s="14">
        <v>22411.9</v>
      </c>
      <c r="FF13" s="14"/>
      <c r="FG13" s="14">
        <v>21975</v>
      </c>
      <c r="FH13" s="14"/>
      <c r="FI13" s="14">
        <v>28592.8</v>
      </c>
      <c r="FJ13" s="14"/>
      <c r="FK13" s="14">
        <v>25896.7</v>
      </c>
      <c r="FL13" s="14"/>
      <c r="FM13" s="14">
        <v>23307.1</v>
      </c>
      <c r="FN13" s="14"/>
      <c r="FO13" s="14">
        <v>30604</v>
      </c>
      <c r="FP13" s="14"/>
      <c r="FQ13" s="14">
        <v>40494.7</v>
      </c>
      <c r="FR13" s="14"/>
      <c r="FS13" s="14">
        <v>43134.9</v>
      </c>
      <c r="FT13" s="14"/>
      <c r="FU13" s="14">
        <v>33231</v>
      </c>
      <c r="FV13" s="14"/>
      <c r="FW13" s="11">
        <v>48669.3</v>
      </c>
      <c r="FX13" s="11"/>
      <c r="FY13" s="11">
        <v>49050</v>
      </c>
      <c r="FZ13" s="11"/>
      <c r="GA13" s="11">
        <v>48670</v>
      </c>
      <c r="GB13" s="11"/>
      <c r="GC13" s="11">
        <v>31387</v>
      </c>
      <c r="GD13" s="11"/>
      <c r="GE13" s="11">
        <v>21524</v>
      </c>
      <c r="GF13" s="11"/>
      <c r="GG13" s="11">
        <v>10980</v>
      </c>
      <c r="GH13" s="11"/>
      <c r="GI13" s="14">
        <v>22978.1</v>
      </c>
      <c r="GJ13" s="14"/>
      <c r="GK13" s="11">
        <v>28962</v>
      </c>
      <c r="GL13" s="11"/>
      <c r="GM13" s="11">
        <v>18132</v>
      </c>
      <c r="GN13" s="11"/>
      <c r="GO13" s="11">
        <v>31513</v>
      </c>
      <c r="GP13" s="11"/>
      <c r="GQ13" s="11">
        <v>25731</v>
      </c>
      <c r="GR13" s="11"/>
      <c r="GS13" s="11">
        <v>53129.3</v>
      </c>
      <c r="GT13" s="11"/>
      <c r="GU13" s="11">
        <v>21908</v>
      </c>
      <c r="GV13" s="11"/>
      <c r="GW13" s="11">
        <v>33848</v>
      </c>
      <c r="GX13" s="11"/>
      <c r="GY13" s="11">
        <v>34113</v>
      </c>
      <c r="GZ13" s="11"/>
      <c r="HA13" s="11">
        <v>34795</v>
      </c>
      <c r="HB13" s="11"/>
      <c r="HC13" s="11">
        <v>31880</v>
      </c>
      <c r="HD13" s="11"/>
      <c r="HE13" s="11">
        <v>22085</v>
      </c>
      <c r="HF13" s="11"/>
      <c r="HG13" s="11">
        <v>53535.4</v>
      </c>
      <c r="HH13" s="11"/>
      <c r="HI13" s="11">
        <v>29887.5</v>
      </c>
      <c r="HJ13" s="11"/>
      <c r="HK13" s="11">
        <v>27077</v>
      </c>
      <c r="HL13" s="11"/>
      <c r="HM13" s="11">
        <v>21293</v>
      </c>
      <c r="HN13" s="11"/>
      <c r="HO13" s="11">
        <v>21324</v>
      </c>
      <c r="HP13" s="1"/>
      <c r="HQ13" s="11">
        <v>22163.7</v>
      </c>
      <c r="HR13" s="11"/>
      <c r="HS13" s="11">
        <v>21442</v>
      </c>
      <c r="HT13" s="11"/>
      <c r="HU13" s="11">
        <v>22604</v>
      </c>
      <c r="HV13" s="11"/>
      <c r="HW13" s="11">
        <v>31465</v>
      </c>
      <c r="HX13" s="11"/>
      <c r="HY13" s="11">
        <v>33938.9</v>
      </c>
      <c r="HZ13" s="11"/>
    </row>
    <row r="14" spans="1:234" s="9" customFormat="1" ht="39.75" customHeight="1">
      <c r="A14" s="18">
        <v>6</v>
      </c>
      <c r="B14" s="15" t="s">
        <v>142</v>
      </c>
      <c r="C14" s="14">
        <v>31697.9</v>
      </c>
      <c r="D14" s="14">
        <v>31697.9</v>
      </c>
      <c r="E14" s="14">
        <v>49586.7</v>
      </c>
      <c r="F14" s="14">
        <v>49586.7</v>
      </c>
      <c r="G14" s="14">
        <v>23010.2</v>
      </c>
      <c r="H14" s="14">
        <v>23010.2</v>
      </c>
      <c r="I14" s="14">
        <v>33618.2</v>
      </c>
      <c r="J14" s="14">
        <v>33618.2</v>
      </c>
      <c r="K14" s="14">
        <v>34960.5</v>
      </c>
      <c r="L14" s="14">
        <v>34960.5</v>
      </c>
      <c r="M14" s="14">
        <v>26335.5</v>
      </c>
      <c r="N14" s="14">
        <v>26335.5</v>
      </c>
      <c r="O14" s="14">
        <v>24619</v>
      </c>
      <c r="P14" s="14">
        <v>24619</v>
      </c>
      <c r="Q14" s="14">
        <v>48044.4</v>
      </c>
      <c r="R14" s="14">
        <v>48044.4</v>
      </c>
      <c r="S14" s="14">
        <v>31833</v>
      </c>
      <c r="T14" s="14">
        <v>31833</v>
      </c>
      <c r="U14" s="14">
        <v>13897.7</v>
      </c>
      <c r="V14" s="14">
        <v>13897.7</v>
      </c>
      <c r="W14" s="14">
        <v>48404.6</v>
      </c>
      <c r="X14" s="14">
        <v>48404.6</v>
      </c>
      <c r="Y14" s="14">
        <v>8117.7</v>
      </c>
      <c r="Z14" s="14">
        <v>8117.7</v>
      </c>
      <c r="AA14" s="14">
        <v>8099</v>
      </c>
      <c r="AB14" s="14">
        <v>8099</v>
      </c>
      <c r="AC14" s="14">
        <v>8141</v>
      </c>
      <c r="AD14" s="14">
        <v>8141</v>
      </c>
      <c r="AE14" s="14">
        <v>8120</v>
      </c>
      <c r="AF14" s="14">
        <v>8120</v>
      </c>
      <c r="AG14" s="14">
        <v>8131</v>
      </c>
      <c r="AH14" s="14">
        <v>8131</v>
      </c>
      <c r="AI14" s="14">
        <v>8140</v>
      </c>
      <c r="AJ14" s="14">
        <v>8140</v>
      </c>
      <c r="AK14" s="14">
        <v>10087</v>
      </c>
      <c r="AL14" s="14">
        <v>10087</v>
      </c>
      <c r="AM14" s="14">
        <v>8148</v>
      </c>
      <c r="AN14" s="14">
        <v>8148</v>
      </c>
      <c r="AO14" s="14">
        <v>8141</v>
      </c>
      <c r="AP14" s="14">
        <v>8141</v>
      </c>
      <c r="AQ14" s="14">
        <v>8200</v>
      </c>
      <c r="AR14" s="14">
        <v>8200</v>
      </c>
      <c r="AS14" s="14">
        <v>8205</v>
      </c>
      <c r="AT14" s="14">
        <v>8205</v>
      </c>
      <c r="AU14" s="14">
        <v>9002.7</v>
      </c>
      <c r="AV14" s="14">
        <v>9002.7</v>
      </c>
      <c r="AW14" s="14">
        <v>8103</v>
      </c>
      <c r="AX14" s="14">
        <v>8103</v>
      </c>
      <c r="AY14" s="14">
        <v>8184</v>
      </c>
      <c r="AZ14" s="14">
        <v>8184</v>
      </c>
      <c r="BA14" s="14">
        <v>8145</v>
      </c>
      <c r="BB14" s="14">
        <v>8145</v>
      </c>
      <c r="BC14" s="14">
        <v>8058</v>
      </c>
      <c r="BD14" s="14">
        <v>8058</v>
      </c>
      <c r="BE14" s="14">
        <v>8153</v>
      </c>
      <c r="BF14" s="14">
        <v>8153</v>
      </c>
      <c r="BG14" s="14">
        <v>8154</v>
      </c>
      <c r="BH14" s="14">
        <v>8154</v>
      </c>
      <c r="BI14" s="14">
        <v>13289.9</v>
      </c>
      <c r="BJ14" s="14">
        <v>13289.9</v>
      </c>
      <c r="BK14" s="14">
        <v>13178.7</v>
      </c>
      <c r="BL14" s="14">
        <v>13178.7</v>
      </c>
      <c r="BM14" s="14">
        <v>13145.7</v>
      </c>
      <c r="BN14" s="14">
        <v>13145.7</v>
      </c>
      <c r="BO14" s="14">
        <v>48511.5</v>
      </c>
      <c r="BP14" s="14">
        <v>48511.5</v>
      </c>
      <c r="BQ14" s="14">
        <v>24725</v>
      </c>
      <c r="BR14" s="14">
        <v>24725</v>
      </c>
      <c r="BS14" s="14">
        <v>26142.7</v>
      </c>
      <c r="BT14" s="14">
        <v>26142.7</v>
      </c>
      <c r="BU14" s="14">
        <v>35214.7</v>
      </c>
      <c r="BV14" s="14">
        <v>35214.7</v>
      </c>
      <c r="BW14" s="14">
        <v>13885.4</v>
      </c>
      <c r="BX14" s="14">
        <v>13885.4</v>
      </c>
      <c r="BY14" s="14">
        <v>13953.2</v>
      </c>
      <c r="BZ14" s="14">
        <v>13953.2</v>
      </c>
      <c r="CA14" s="14">
        <v>14039.1</v>
      </c>
      <c r="CB14" s="14">
        <v>14039.1</v>
      </c>
      <c r="CC14" s="14">
        <v>13831</v>
      </c>
      <c r="CD14" s="14">
        <v>13831</v>
      </c>
      <c r="CE14" s="14">
        <v>14211.7</v>
      </c>
      <c r="CF14" s="14">
        <v>14211.7</v>
      </c>
      <c r="CG14" s="14">
        <v>46345</v>
      </c>
      <c r="CH14" s="14">
        <v>46345</v>
      </c>
      <c r="CI14" s="14">
        <v>47448.4</v>
      </c>
      <c r="CJ14" s="14">
        <v>47448.4</v>
      </c>
      <c r="CK14" s="14">
        <v>48068</v>
      </c>
      <c r="CL14" s="14">
        <v>48068</v>
      </c>
      <c r="CM14" s="14">
        <v>26427</v>
      </c>
      <c r="CN14" s="14">
        <v>26427</v>
      </c>
      <c r="CO14" s="14">
        <v>49466.3</v>
      </c>
      <c r="CP14" s="14">
        <v>49466.3</v>
      </c>
      <c r="CQ14" s="14">
        <v>26591.5</v>
      </c>
      <c r="CR14" s="14">
        <v>26591.5</v>
      </c>
      <c r="CS14" s="14">
        <v>32032.1</v>
      </c>
      <c r="CT14" s="14">
        <v>32032.1</v>
      </c>
      <c r="CU14" s="14">
        <v>31976.7</v>
      </c>
      <c r="CV14" s="14">
        <v>31976.7</v>
      </c>
      <c r="CW14" s="14">
        <v>13949.3</v>
      </c>
      <c r="CX14" s="14">
        <v>13949.3</v>
      </c>
      <c r="CY14" s="14">
        <v>48357.8</v>
      </c>
      <c r="CZ14" s="14">
        <v>48357.8</v>
      </c>
      <c r="DA14" s="14">
        <v>30227.1</v>
      </c>
      <c r="DB14" s="14">
        <v>30227.1</v>
      </c>
      <c r="DC14" s="14">
        <v>18842</v>
      </c>
      <c r="DD14" s="14">
        <v>18842</v>
      </c>
      <c r="DE14" s="14">
        <v>24394.6</v>
      </c>
      <c r="DF14" s="14">
        <v>24394.6</v>
      </c>
      <c r="DG14" s="14">
        <v>24518.5</v>
      </c>
      <c r="DH14" s="14">
        <v>24518.5</v>
      </c>
      <c r="DI14" s="14">
        <v>13733.4</v>
      </c>
      <c r="DJ14" s="14">
        <v>13733.4</v>
      </c>
      <c r="DK14" s="14">
        <v>13727.7</v>
      </c>
      <c r="DL14" s="14">
        <v>13727.7</v>
      </c>
      <c r="DM14" s="14">
        <v>13744.7</v>
      </c>
      <c r="DN14" s="14">
        <v>13744.7</v>
      </c>
      <c r="DO14" s="14">
        <v>13981.3</v>
      </c>
      <c r="DP14" s="14">
        <v>13981.3</v>
      </c>
      <c r="DQ14" s="14">
        <v>13738.2</v>
      </c>
      <c r="DR14" s="14">
        <v>13738.2</v>
      </c>
      <c r="DS14" s="14">
        <v>30034</v>
      </c>
      <c r="DT14" s="14">
        <v>30034</v>
      </c>
      <c r="DU14" s="14">
        <v>28503</v>
      </c>
      <c r="DV14" s="14">
        <v>28503</v>
      </c>
      <c r="DW14" s="14">
        <v>24433.4</v>
      </c>
      <c r="DX14" s="14">
        <v>24433.4</v>
      </c>
      <c r="DY14" s="14">
        <v>24628.2</v>
      </c>
      <c r="DZ14" s="14">
        <v>24628.2</v>
      </c>
      <c r="EA14" s="14">
        <v>49078</v>
      </c>
      <c r="EB14" s="14">
        <v>49078</v>
      </c>
      <c r="EC14" s="14">
        <v>49576.5</v>
      </c>
      <c r="ED14" s="14">
        <v>49576.5</v>
      </c>
      <c r="EE14" s="14">
        <v>19402.2</v>
      </c>
      <c r="EF14" s="14">
        <v>19402.2</v>
      </c>
      <c r="EG14" s="14">
        <v>28682.6</v>
      </c>
      <c r="EH14" s="14">
        <v>28682.6</v>
      </c>
      <c r="EI14" s="14">
        <v>23001.4</v>
      </c>
      <c r="EJ14" s="14">
        <v>23001.4</v>
      </c>
      <c r="EK14" s="14">
        <v>19500.4</v>
      </c>
      <c r="EL14" s="14">
        <v>19500.4</v>
      </c>
      <c r="EM14" s="14">
        <v>24620.3</v>
      </c>
      <c r="EN14" s="14">
        <v>24620.3</v>
      </c>
      <c r="EO14" s="14">
        <v>19427</v>
      </c>
      <c r="EP14" s="14">
        <v>19427</v>
      </c>
      <c r="EQ14" s="14">
        <v>8190</v>
      </c>
      <c r="ER14" s="14">
        <v>8190</v>
      </c>
      <c r="ES14" s="14">
        <v>20603</v>
      </c>
      <c r="ET14" s="14">
        <v>20603</v>
      </c>
      <c r="EU14" s="14">
        <v>16291.4</v>
      </c>
      <c r="EV14" s="14">
        <v>16291.4</v>
      </c>
      <c r="EW14" s="14">
        <v>24430</v>
      </c>
      <c r="EX14" s="14">
        <v>24430</v>
      </c>
      <c r="EY14" s="14">
        <v>24442</v>
      </c>
      <c r="EZ14" s="14">
        <v>24442</v>
      </c>
      <c r="FA14" s="14">
        <v>16332</v>
      </c>
      <c r="FB14" s="14">
        <v>16332</v>
      </c>
      <c r="FC14" s="14"/>
      <c r="FD14" s="14"/>
      <c r="FE14" s="14">
        <v>16414.9</v>
      </c>
      <c r="FF14" s="14">
        <v>16414.9</v>
      </c>
      <c r="FG14" s="14">
        <v>16233.8</v>
      </c>
      <c r="FH14" s="14">
        <v>16233.8</v>
      </c>
      <c r="FI14" s="14">
        <v>22550.8</v>
      </c>
      <c r="FJ14" s="14">
        <v>22550.8</v>
      </c>
      <c r="FK14" s="14">
        <v>18428.7</v>
      </c>
      <c r="FL14" s="14">
        <v>18428.7</v>
      </c>
      <c r="FM14" s="14">
        <v>16203</v>
      </c>
      <c r="FN14" s="14">
        <v>16203</v>
      </c>
      <c r="FO14" s="14">
        <v>24479</v>
      </c>
      <c r="FP14" s="14">
        <v>24479</v>
      </c>
      <c r="FQ14" s="14">
        <v>32317.7</v>
      </c>
      <c r="FR14" s="14">
        <v>32317.7</v>
      </c>
      <c r="FS14" s="14">
        <v>33909.9</v>
      </c>
      <c r="FT14" s="14">
        <v>33909.9</v>
      </c>
      <c r="FU14" s="14">
        <v>24458</v>
      </c>
      <c r="FV14" s="14">
        <v>24458</v>
      </c>
      <c r="FW14" s="14">
        <v>40195.7</v>
      </c>
      <c r="FX14" s="14">
        <v>40195.7</v>
      </c>
      <c r="FY14" s="14">
        <v>43821.2</v>
      </c>
      <c r="FZ14" s="14">
        <v>43821.2</v>
      </c>
      <c r="GA14" s="14">
        <v>40196.6</v>
      </c>
      <c r="GB14" s="14">
        <v>40196.6</v>
      </c>
      <c r="GC14" s="14">
        <v>24451.1</v>
      </c>
      <c r="GD14" s="14">
        <v>24451.1</v>
      </c>
      <c r="GE14" s="14">
        <v>29294</v>
      </c>
      <c r="GF14" s="14">
        <v>29294</v>
      </c>
      <c r="GG14" s="14">
        <v>16334</v>
      </c>
      <c r="GH14" s="14">
        <v>16334</v>
      </c>
      <c r="GI14" s="14">
        <v>17260.6</v>
      </c>
      <c r="GJ14" s="14">
        <v>17260.6</v>
      </c>
      <c r="GK14" s="14">
        <v>22734</v>
      </c>
      <c r="GL14" s="14">
        <v>22734</v>
      </c>
      <c r="GM14" s="14">
        <v>24888</v>
      </c>
      <c r="GN14" s="14">
        <v>24888</v>
      </c>
      <c r="GO14" s="14">
        <v>24746.8</v>
      </c>
      <c r="GP14" s="14">
        <v>24746.8</v>
      </c>
      <c r="GQ14" s="14">
        <v>16421</v>
      </c>
      <c r="GR14" s="14">
        <v>16421</v>
      </c>
      <c r="GS14" s="14">
        <v>41495.4</v>
      </c>
      <c r="GT14" s="14">
        <v>41495.4</v>
      </c>
      <c r="GU14" s="14">
        <v>32864</v>
      </c>
      <c r="GV14" s="14">
        <v>32864</v>
      </c>
      <c r="GW14" s="14">
        <v>26807</v>
      </c>
      <c r="GX14" s="14">
        <v>26807</v>
      </c>
      <c r="GY14" s="14">
        <v>26790</v>
      </c>
      <c r="GZ14" s="14">
        <v>26790</v>
      </c>
      <c r="HA14" s="14">
        <v>28511</v>
      </c>
      <c r="HB14" s="14">
        <v>28511</v>
      </c>
      <c r="HC14" s="14">
        <v>28266</v>
      </c>
      <c r="HD14" s="14">
        <v>28266</v>
      </c>
      <c r="HE14" s="14">
        <v>17071</v>
      </c>
      <c r="HF14" s="14">
        <v>17071</v>
      </c>
      <c r="HG14" s="14">
        <v>39995.3</v>
      </c>
      <c r="HH14" s="14">
        <v>39995.3</v>
      </c>
      <c r="HI14" s="14">
        <v>26801.1</v>
      </c>
      <c r="HJ14" s="14">
        <v>26801.1</v>
      </c>
      <c r="HK14" s="14">
        <v>28461</v>
      </c>
      <c r="HL14" s="14">
        <v>28461</v>
      </c>
      <c r="HM14" s="14">
        <v>16396</v>
      </c>
      <c r="HN14" s="14">
        <v>16396</v>
      </c>
      <c r="HO14" s="14">
        <v>16380</v>
      </c>
      <c r="HP14" s="19">
        <v>16380</v>
      </c>
      <c r="HQ14" s="14">
        <v>16406</v>
      </c>
      <c r="HR14" s="14">
        <v>16406</v>
      </c>
      <c r="HS14" s="14">
        <v>16418</v>
      </c>
      <c r="HT14" s="14">
        <v>16418</v>
      </c>
      <c r="HU14" s="14">
        <v>17782</v>
      </c>
      <c r="HV14" s="14">
        <v>17782</v>
      </c>
      <c r="HW14" s="14">
        <v>24952</v>
      </c>
      <c r="HX14" s="14">
        <v>24952</v>
      </c>
      <c r="HY14" s="14">
        <v>26724.9</v>
      </c>
      <c r="HZ14" s="14">
        <v>26724.9</v>
      </c>
    </row>
    <row r="15" spans="1:234" ht="12.75">
      <c r="A15" s="16" t="s">
        <v>143</v>
      </c>
      <c r="B15" s="17" t="s">
        <v>246</v>
      </c>
      <c r="C15" s="11">
        <v>31346</v>
      </c>
      <c r="D15" s="11">
        <v>31346</v>
      </c>
      <c r="E15" s="11">
        <v>48610</v>
      </c>
      <c r="F15" s="20">
        <v>48610</v>
      </c>
      <c r="G15" s="11">
        <v>22975</v>
      </c>
      <c r="H15" s="11">
        <v>22975</v>
      </c>
      <c r="I15" s="11">
        <v>33511</v>
      </c>
      <c r="J15" s="11">
        <v>33511</v>
      </c>
      <c r="K15" s="11">
        <v>34938</v>
      </c>
      <c r="L15" s="11">
        <v>34938</v>
      </c>
      <c r="M15" s="11">
        <v>26277</v>
      </c>
      <c r="N15" s="11">
        <v>26277</v>
      </c>
      <c r="O15" s="11">
        <v>10356</v>
      </c>
      <c r="P15" s="11">
        <v>10356</v>
      </c>
      <c r="Q15" s="11">
        <v>46965</v>
      </c>
      <c r="R15" s="11">
        <v>46965</v>
      </c>
      <c r="S15" s="11">
        <v>14273</v>
      </c>
      <c r="T15" s="11">
        <v>14273</v>
      </c>
      <c r="U15" s="11">
        <v>13045</v>
      </c>
      <c r="V15" s="11">
        <v>13045</v>
      </c>
      <c r="W15" s="11">
        <v>47538</v>
      </c>
      <c r="X15" s="11">
        <v>47538</v>
      </c>
      <c r="Y15" s="11">
        <v>8067</v>
      </c>
      <c r="Z15" s="11">
        <v>8067</v>
      </c>
      <c r="AA15" s="11">
        <v>8099</v>
      </c>
      <c r="AB15" s="11">
        <v>8099</v>
      </c>
      <c r="AC15" s="11">
        <v>8141</v>
      </c>
      <c r="AD15" s="11">
        <v>8141</v>
      </c>
      <c r="AE15" s="11">
        <v>8120</v>
      </c>
      <c r="AF15" s="11">
        <v>8120</v>
      </c>
      <c r="AG15" s="11">
        <v>8131</v>
      </c>
      <c r="AH15" s="11">
        <v>8131</v>
      </c>
      <c r="AI15" s="11">
        <v>8140</v>
      </c>
      <c r="AJ15" s="11">
        <v>8140</v>
      </c>
      <c r="AK15" s="11">
        <v>8241</v>
      </c>
      <c r="AL15" s="11">
        <v>8241</v>
      </c>
      <c r="AM15" s="11">
        <v>8148</v>
      </c>
      <c r="AN15" s="11">
        <v>8148</v>
      </c>
      <c r="AO15" s="11">
        <v>8141</v>
      </c>
      <c r="AP15" s="14">
        <v>8141</v>
      </c>
      <c r="AQ15" s="11">
        <v>8200</v>
      </c>
      <c r="AR15" s="11">
        <v>8200</v>
      </c>
      <c r="AS15" s="11">
        <v>8205</v>
      </c>
      <c r="AT15" s="11">
        <v>8205</v>
      </c>
      <c r="AU15" s="11">
        <v>8063</v>
      </c>
      <c r="AV15" s="11">
        <v>8063</v>
      </c>
      <c r="AW15" s="11">
        <v>8103</v>
      </c>
      <c r="AX15" s="11">
        <v>8103</v>
      </c>
      <c r="AY15" s="11">
        <v>8184</v>
      </c>
      <c r="AZ15" s="11">
        <v>8184</v>
      </c>
      <c r="BA15" s="11">
        <v>8145</v>
      </c>
      <c r="BB15" s="11">
        <v>8145</v>
      </c>
      <c r="BC15" s="11">
        <v>7946</v>
      </c>
      <c r="BD15" s="11">
        <v>7946</v>
      </c>
      <c r="BE15" s="11">
        <v>8153</v>
      </c>
      <c r="BF15" s="11">
        <v>8153</v>
      </c>
      <c r="BG15" s="11">
        <v>8154</v>
      </c>
      <c r="BH15" s="11">
        <v>8154</v>
      </c>
      <c r="BI15" s="11">
        <v>12510</v>
      </c>
      <c r="BJ15" s="11">
        <v>12510</v>
      </c>
      <c r="BK15" s="11">
        <v>12375</v>
      </c>
      <c r="BL15" s="11">
        <v>12375</v>
      </c>
      <c r="BM15" s="11">
        <v>12454</v>
      </c>
      <c r="BN15" s="11">
        <v>12454</v>
      </c>
      <c r="BO15" s="11">
        <v>47563</v>
      </c>
      <c r="BP15" s="11">
        <v>47563</v>
      </c>
      <c r="BQ15" s="11">
        <v>24711</v>
      </c>
      <c r="BR15" s="11">
        <v>24711</v>
      </c>
      <c r="BS15" s="11">
        <v>26060</v>
      </c>
      <c r="BT15" s="11">
        <v>26060</v>
      </c>
      <c r="BU15" s="11">
        <v>35044</v>
      </c>
      <c r="BV15" s="11">
        <v>35044</v>
      </c>
      <c r="BW15" s="11">
        <v>13026</v>
      </c>
      <c r="BX15" s="11">
        <v>13026</v>
      </c>
      <c r="BY15" s="11">
        <v>13088</v>
      </c>
      <c r="BZ15" s="11">
        <v>13088</v>
      </c>
      <c r="CA15" s="11">
        <v>13164</v>
      </c>
      <c r="CB15" s="11">
        <v>13164</v>
      </c>
      <c r="CC15" s="11">
        <v>12972</v>
      </c>
      <c r="CD15" s="11">
        <v>12972</v>
      </c>
      <c r="CE15" s="11">
        <v>13117</v>
      </c>
      <c r="CF15" s="11">
        <v>13117</v>
      </c>
      <c r="CG15" s="11">
        <v>31607.7</v>
      </c>
      <c r="CH15" s="11">
        <v>31607.7</v>
      </c>
      <c r="CI15" s="11">
        <v>46345</v>
      </c>
      <c r="CJ15" s="11">
        <v>46345</v>
      </c>
      <c r="CK15" s="11">
        <v>46991</v>
      </c>
      <c r="CL15" s="11">
        <v>46991</v>
      </c>
      <c r="CM15" s="11">
        <v>26427</v>
      </c>
      <c r="CN15" s="11">
        <v>26427</v>
      </c>
      <c r="CO15" s="11">
        <v>48655</v>
      </c>
      <c r="CP15" s="11">
        <v>48655</v>
      </c>
      <c r="CQ15" s="11">
        <v>26557</v>
      </c>
      <c r="CR15" s="11">
        <v>26557</v>
      </c>
      <c r="CS15" s="11">
        <v>31894</v>
      </c>
      <c r="CT15" s="11">
        <v>31894</v>
      </c>
      <c r="CU15" s="11">
        <v>31885</v>
      </c>
      <c r="CV15" s="11">
        <v>31885</v>
      </c>
      <c r="CW15" s="11">
        <v>13052</v>
      </c>
      <c r="CX15" s="11">
        <v>13052</v>
      </c>
      <c r="CY15" s="11">
        <v>47514</v>
      </c>
      <c r="CZ15" s="11">
        <v>47514</v>
      </c>
      <c r="DA15" s="11">
        <v>19617</v>
      </c>
      <c r="DB15" s="11">
        <v>19617</v>
      </c>
      <c r="DC15" s="11">
        <v>10394</v>
      </c>
      <c r="DD15" s="11">
        <v>10394</v>
      </c>
      <c r="DE15" s="11">
        <v>24374</v>
      </c>
      <c r="DF15" s="11">
        <v>24374</v>
      </c>
      <c r="DG15" s="11">
        <v>24506</v>
      </c>
      <c r="DH15" s="11">
        <v>24506</v>
      </c>
      <c r="DI15" s="11">
        <v>12860</v>
      </c>
      <c r="DJ15" s="11">
        <v>12860</v>
      </c>
      <c r="DK15" s="11">
        <v>12869</v>
      </c>
      <c r="DL15" s="11">
        <v>12869</v>
      </c>
      <c r="DM15" s="11">
        <v>12887</v>
      </c>
      <c r="DN15" s="11">
        <v>12887</v>
      </c>
      <c r="DO15" s="11">
        <v>13159</v>
      </c>
      <c r="DP15" s="11">
        <v>13159</v>
      </c>
      <c r="DQ15" s="11">
        <v>12890</v>
      </c>
      <c r="DR15" s="11">
        <v>12890</v>
      </c>
      <c r="DS15" s="11">
        <v>30034</v>
      </c>
      <c r="DT15" s="11">
        <v>30034</v>
      </c>
      <c r="DU15" s="11">
        <v>28503</v>
      </c>
      <c r="DV15" s="11">
        <v>28503</v>
      </c>
      <c r="DW15" s="11">
        <v>22946</v>
      </c>
      <c r="DX15" s="11">
        <v>22946</v>
      </c>
      <c r="DY15" s="11">
        <v>23028</v>
      </c>
      <c r="DZ15" s="11">
        <v>23028</v>
      </c>
      <c r="EA15" s="11">
        <v>48045</v>
      </c>
      <c r="EB15" s="11">
        <v>48045</v>
      </c>
      <c r="EC15" s="11">
        <v>48616</v>
      </c>
      <c r="ED15" s="11">
        <v>48616</v>
      </c>
      <c r="EE15" s="11">
        <v>19372</v>
      </c>
      <c r="EF15" s="11">
        <v>19372</v>
      </c>
      <c r="EG15" s="11">
        <v>28671</v>
      </c>
      <c r="EH15" s="11">
        <v>28671</v>
      </c>
      <c r="EI15" s="11">
        <v>15985</v>
      </c>
      <c r="EJ15" s="11">
        <v>15985</v>
      </c>
      <c r="EK15" s="11">
        <v>19325</v>
      </c>
      <c r="EL15" s="11">
        <v>19325</v>
      </c>
      <c r="EM15" s="11">
        <v>23043</v>
      </c>
      <c r="EN15" s="11">
        <v>23043</v>
      </c>
      <c r="EO15" s="11">
        <v>19427</v>
      </c>
      <c r="EP15" s="11">
        <v>19427</v>
      </c>
      <c r="EQ15" s="11">
        <v>8190</v>
      </c>
      <c r="ER15" s="11">
        <v>8190</v>
      </c>
      <c r="ES15" s="11">
        <v>19729</v>
      </c>
      <c r="ET15" s="11">
        <v>19729</v>
      </c>
      <c r="EU15" s="11">
        <v>16275</v>
      </c>
      <c r="EV15" s="11">
        <v>16275</v>
      </c>
      <c r="EW15" s="11">
        <v>8162</v>
      </c>
      <c r="EX15" s="11">
        <v>8162</v>
      </c>
      <c r="EY15" s="11">
        <v>24442</v>
      </c>
      <c r="EZ15" s="11">
        <v>24442</v>
      </c>
      <c r="FA15" s="11">
        <v>16315</v>
      </c>
      <c r="FB15" s="11">
        <v>16315</v>
      </c>
      <c r="FC15" s="11">
        <v>16223</v>
      </c>
      <c r="FD15" s="11">
        <v>16223</v>
      </c>
      <c r="FE15" s="11">
        <v>16398</v>
      </c>
      <c r="FF15" s="11">
        <v>16398</v>
      </c>
      <c r="FG15" s="11">
        <v>16217</v>
      </c>
      <c r="FH15" s="11">
        <v>16217</v>
      </c>
      <c r="FI15" s="11">
        <v>22539</v>
      </c>
      <c r="FJ15" s="11">
        <v>22539</v>
      </c>
      <c r="FK15" s="11">
        <v>18219</v>
      </c>
      <c r="FL15" s="11">
        <v>18219</v>
      </c>
      <c r="FM15" s="11">
        <v>16203</v>
      </c>
      <c r="FN15" s="11">
        <v>16203</v>
      </c>
      <c r="FO15" s="11">
        <v>24479</v>
      </c>
      <c r="FP15" s="11">
        <v>24479</v>
      </c>
      <c r="FQ15" s="11">
        <v>32293</v>
      </c>
      <c r="FR15" s="11">
        <v>32293</v>
      </c>
      <c r="FS15" s="11">
        <v>33875</v>
      </c>
      <c r="FT15" s="11">
        <v>33875</v>
      </c>
      <c r="FU15" s="11">
        <v>24458</v>
      </c>
      <c r="FV15" s="11">
        <v>24458</v>
      </c>
      <c r="FW15" s="11">
        <v>39798</v>
      </c>
      <c r="FX15" s="11">
        <v>39798</v>
      </c>
      <c r="FY15" s="11">
        <v>38543</v>
      </c>
      <c r="FZ15" s="11">
        <v>38543</v>
      </c>
      <c r="GA15" s="11">
        <v>39758</v>
      </c>
      <c r="GB15" s="11">
        <v>39758</v>
      </c>
      <c r="GC15" s="11">
        <v>24422</v>
      </c>
      <c r="GD15" s="11">
        <v>24422</v>
      </c>
      <c r="GE15" s="11">
        <v>29279</v>
      </c>
      <c r="GF15" s="11">
        <v>29279</v>
      </c>
      <c r="GG15" s="11">
        <v>8177</v>
      </c>
      <c r="GH15" s="11">
        <v>8177</v>
      </c>
      <c r="GI15" s="14">
        <v>16317</v>
      </c>
      <c r="GJ15" s="14">
        <v>16317</v>
      </c>
      <c r="GK15" s="11">
        <v>22734</v>
      </c>
      <c r="GL15" s="11">
        <v>22734</v>
      </c>
      <c r="GM15" s="11">
        <v>14494.2</v>
      </c>
      <c r="GN15" s="11">
        <v>14494.2</v>
      </c>
      <c r="GO15" s="11">
        <v>24556</v>
      </c>
      <c r="GP15" s="11">
        <v>24556</v>
      </c>
      <c r="GQ15" s="11">
        <v>16421</v>
      </c>
      <c r="GR15" s="11">
        <v>16421</v>
      </c>
      <c r="GS15" s="11">
        <v>41467</v>
      </c>
      <c r="GT15" s="11">
        <v>41467</v>
      </c>
      <c r="GU15" s="11">
        <v>17503.3</v>
      </c>
      <c r="GV15" s="11">
        <v>17503.3</v>
      </c>
      <c r="GW15" s="11">
        <v>26807</v>
      </c>
      <c r="GX15" s="11">
        <v>26807</v>
      </c>
      <c r="GY15" s="11">
        <v>26746</v>
      </c>
      <c r="GZ15" s="11">
        <v>26746</v>
      </c>
      <c r="HA15" s="11">
        <v>28403</v>
      </c>
      <c r="HB15" s="11">
        <v>28403</v>
      </c>
      <c r="HC15" s="11">
        <v>28266</v>
      </c>
      <c r="HD15" s="11">
        <v>28266</v>
      </c>
      <c r="HE15" s="11">
        <v>16263</v>
      </c>
      <c r="HF15" s="11">
        <v>16263</v>
      </c>
      <c r="HG15" s="11">
        <v>39556</v>
      </c>
      <c r="HH15" s="11">
        <v>39556</v>
      </c>
      <c r="HI15" s="11">
        <v>26766</v>
      </c>
      <c r="HJ15" s="11">
        <v>26766</v>
      </c>
      <c r="HK15" s="11">
        <v>21335.3</v>
      </c>
      <c r="HL15" s="11">
        <v>21335.3</v>
      </c>
      <c r="HM15" s="11">
        <v>16396</v>
      </c>
      <c r="HN15" s="11">
        <v>16396</v>
      </c>
      <c r="HO15" s="11">
        <v>16380</v>
      </c>
      <c r="HP15" s="1">
        <v>16380</v>
      </c>
      <c r="HQ15" s="11">
        <v>16406</v>
      </c>
      <c r="HR15" s="11">
        <v>16406</v>
      </c>
      <c r="HS15" s="11">
        <v>16418</v>
      </c>
      <c r="HT15" s="11">
        <v>16418</v>
      </c>
      <c r="HU15" s="11">
        <v>17782</v>
      </c>
      <c r="HV15" s="11">
        <v>17782</v>
      </c>
      <c r="HW15" s="11">
        <v>24952</v>
      </c>
      <c r="HX15" s="11">
        <v>24952</v>
      </c>
      <c r="HY15" s="11">
        <v>26669</v>
      </c>
      <c r="HZ15" s="11">
        <v>26669</v>
      </c>
    </row>
    <row r="16" spans="1:234" s="9" customFormat="1" ht="12.75">
      <c r="A16" s="18" t="s">
        <v>144</v>
      </c>
      <c r="B16" s="15" t="s">
        <v>245</v>
      </c>
      <c r="C16" s="14">
        <f aca="true" t="shared" si="0" ref="C16:N16">C14-C15</f>
        <v>351.90000000000146</v>
      </c>
      <c r="D16" s="14">
        <f t="shared" si="0"/>
        <v>351.90000000000146</v>
      </c>
      <c r="E16" s="14">
        <f t="shared" si="0"/>
        <v>976.6999999999971</v>
      </c>
      <c r="F16" s="14">
        <f t="shared" si="0"/>
        <v>976.6999999999971</v>
      </c>
      <c r="G16" s="14">
        <f t="shared" si="0"/>
        <v>35.20000000000073</v>
      </c>
      <c r="H16" s="14">
        <f t="shared" si="0"/>
        <v>35.20000000000073</v>
      </c>
      <c r="I16" s="14">
        <f t="shared" si="0"/>
        <v>107.19999999999709</v>
      </c>
      <c r="J16" s="14">
        <f t="shared" si="0"/>
        <v>107.19999999999709</v>
      </c>
      <c r="K16" s="14">
        <f t="shared" si="0"/>
        <v>22.5</v>
      </c>
      <c r="L16" s="14">
        <f t="shared" si="0"/>
        <v>22.5</v>
      </c>
      <c r="M16" s="14">
        <f t="shared" si="0"/>
        <v>58.5</v>
      </c>
      <c r="N16" s="14">
        <f t="shared" si="0"/>
        <v>58.5</v>
      </c>
      <c r="O16" s="14">
        <v>0</v>
      </c>
      <c r="P16" s="14">
        <v>0</v>
      </c>
      <c r="Q16" s="14">
        <f>Q14-Q15</f>
        <v>1079.4000000000015</v>
      </c>
      <c r="R16" s="14">
        <f>R14-R15</f>
        <v>1079.4000000000015</v>
      </c>
      <c r="S16" s="14">
        <v>0</v>
      </c>
      <c r="T16" s="14">
        <v>0</v>
      </c>
      <c r="U16" s="14">
        <f>U14-U15</f>
        <v>852.7000000000007</v>
      </c>
      <c r="V16" s="14">
        <f>V14-V15</f>
        <v>852.7000000000007</v>
      </c>
      <c r="W16" s="14">
        <f>W14-W15</f>
        <v>866.5999999999985</v>
      </c>
      <c r="X16" s="14">
        <f>X14-X15</f>
        <v>866.5999999999985</v>
      </c>
      <c r="Y16" s="14">
        <f aca="true" t="shared" si="1" ref="Y16:CJ16">Y14-Y15</f>
        <v>50.69999999999982</v>
      </c>
      <c r="Z16" s="14">
        <f t="shared" si="1"/>
        <v>50.69999999999982</v>
      </c>
      <c r="AA16" s="14">
        <f t="shared" si="1"/>
        <v>0</v>
      </c>
      <c r="AB16" s="14">
        <f t="shared" si="1"/>
        <v>0</v>
      </c>
      <c r="AC16" s="14">
        <f t="shared" si="1"/>
        <v>0</v>
      </c>
      <c r="AD16" s="14">
        <f t="shared" si="1"/>
        <v>0</v>
      </c>
      <c r="AE16" s="14">
        <f t="shared" si="1"/>
        <v>0</v>
      </c>
      <c r="AF16" s="14">
        <f t="shared" si="1"/>
        <v>0</v>
      </c>
      <c r="AG16" s="14">
        <f t="shared" si="1"/>
        <v>0</v>
      </c>
      <c r="AH16" s="14">
        <f t="shared" si="1"/>
        <v>0</v>
      </c>
      <c r="AI16" s="14">
        <f t="shared" si="1"/>
        <v>0</v>
      </c>
      <c r="AJ16" s="14">
        <f t="shared" si="1"/>
        <v>0</v>
      </c>
      <c r="AK16" s="14">
        <f t="shared" si="1"/>
        <v>1846</v>
      </c>
      <c r="AL16" s="14">
        <f t="shared" si="1"/>
        <v>1846</v>
      </c>
      <c r="AM16" s="14">
        <f t="shared" si="1"/>
        <v>0</v>
      </c>
      <c r="AN16" s="14">
        <f t="shared" si="1"/>
        <v>0</v>
      </c>
      <c r="AO16" s="14">
        <f t="shared" si="1"/>
        <v>0</v>
      </c>
      <c r="AP16" s="14">
        <f t="shared" si="1"/>
        <v>0</v>
      </c>
      <c r="AQ16" s="14">
        <f t="shared" si="1"/>
        <v>0</v>
      </c>
      <c r="AR16" s="14">
        <f t="shared" si="1"/>
        <v>0</v>
      </c>
      <c r="AS16" s="14">
        <f t="shared" si="1"/>
        <v>0</v>
      </c>
      <c r="AT16" s="14">
        <f t="shared" si="1"/>
        <v>0</v>
      </c>
      <c r="AU16" s="14">
        <f t="shared" si="1"/>
        <v>939.7000000000007</v>
      </c>
      <c r="AV16" s="14">
        <f t="shared" si="1"/>
        <v>939.7000000000007</v>
      </c>
      <c r="AW16" s="14">
        <f t="shared" si="1"/>
        <v>0</v>
      </c>
      <c r="AX16" s="14">
        <f t="shared" si="1"/>
        <v>0</v>
      </c>
      <c r="AY16" s="14">
        <f t="shared" si="1"/>
        <v>0</v>
      </c>
      <c r="AZ16" s="14">
        <f t="shared" si="1"/>
        <v>0</v>
      </c>
      <c r="BA16" s="14">
        <f t="shared" si="1"/>
        <v>0</v>
      </c>
      <c r="BB16" s="14">
        <f t="shared" si="1"/>
        <v>0</v>
      </c>
      <c r="BC16" s="14">
        <f t="shared" si="1"/>
        <v>112</v>
      </c>
      <c r="BD16" s="14">
        <f t="shared" si="1"/>
        <v>112</v>
      </c>
      <c r="BE16" s="14">
        <f t="shared" si="1"/>
        <v>0</v>
      </c>
      <c r="BF16" s="14">
        <f t="shared" si="1"/>
        <v>0</v>
      </c>
      <c r="BG16" s="14">
        <f t="shared" si="1"/>
        <v>0</v>
      </c>
      <c r="BH16" s="14">
        <f t="shared" si="1"/>
        <v>0</v>
      </c>
      <c r="BI16" s="14">
        <f t="shared" si="1"/>
        <v>779.8999999999996</v>
      </c>
      <c r="BJ16" s="14">
        <f t="shared" si="1"/>
        <v>779.8999999999996</v>
      </c>
      <c r="BK16" s="14">
        <f t="shared" si="1"/>
        <v>803.7000000000007</v>
      </c>
      <c r="BL16" s="14">
        <f t="shared" si="1"/>
        <v>803.7000000000007</v>
      </c>
      <c r="BM16" s="14">
        <f t="shared" si="1"/>
        <v>691.7000000000007</v>
      </c>
      <c r="BN16" s="14">
        <f t="shared" si="1"/>
        <v>691.7000000000007</v>
      </c>
      <c r="BO16" s="14">
        <f t="shared" si="1"/>
        <v>948.5</v>
      </c>
      <c r="BP16" s="14">
        <f t="shared" si="1"/>
        <v>948.5</v>
      </c>
      <c r="BQ16" s="14">
        <f t="shared" si="1"/>
        <v>14</v>
      </c>
      <c r="BR16" s="14">
        <f t="shared" si="1"/>
        <v>14</v>
      </c>
      <c r="BS16" s="14">
        <f t="shared" si="1"/>
        <v>82.70000000000073</v>
      </c>
      <c r="BT16" s="14">
        <f t="shared" si="1"/>
        <v>82.70000000000073</v>
      </c>
      <c r="BU16" s="14">
        <f t="shared" si="1"/>
        <v>170.6999999999971</v>
      </c>
      <c r="BV16" s="14">
        <f t="shared" si="1"/>
        <v>170.6999999999971</v>
      </c>
      <c r="BW16" s="14">
        <f t="shared" si="1"/>
        <v>859.3999999999996</v>
      </c>
      <c r="BX16" s="14">
        <f t="shared" si="1"/>
        <v>859.3999999999996</v>
      </c>
      <c r="BY16" s="14">
        <f t="shared" si="1"/>
        <v>865.2000000000007</v>
      </c>
      <c r="BZ16" s="14">
        <f t="shared" si="1"/>
        <v>865.2000000000007</v>
      </c>
      <c r="CA16" s="14">
        <f t="shared" si="1"/>
        <v>875.1000000000004</v>
      </c>
      <c r="CB16" s="14">
        <f t="shared" si="1"/>
        <v>875.1000000000004</v>
      </c>
      <c r="CC16" s="14">
        <f t="shared" si="1"/>
        <v>859</v>
      </c>
      <c r="CD16" s="14">
        <f t="shared" si="1"/>
        <v>859</v>
      </c>
      <c r="CE16" s="14">
        <f t="shared" si="1"/>
        <v>1094.7000000000007</v>
      </c>
      <c r="CF16" s="14">
        <f t="shared" si="1"/>
        <v>1094.7000000000007</v>
      </c>
      <c r="CG16" s="14">
        <f t="shared" si="1"/>
        <v>14737.3</v>
      </c>
      <c r="CH16" s="14">
        <f t="shared" si="1"/>
        <v>14737.3</v>
      </c>
      <c r="CI16" s="14">
        <f t="shared" si="1"/>
        <v>1103.4000000000015</v>
      </c>
      <c r="CJ16" s="14">
        <f t="shared" si="1"/>
        <v>1103.4000000000015</v>
      </c>
      <c r="CK16" s="14">
        <f aca="true" t="shared" si="2" ref="CK16:CR16">CK14-CK15</f>
        <v>1077</v>
      </c>
      <c r="CL16" s="14">
        <f t="shared" si="2"/>
        <v>1077</v>
      </c>
      <c r="CM16" s="14">
        <f t="shared" si="2"/>
        <v>0</v>
      </c>
      <c r="CN16" s="14">
        <f t="shared" si="2"/>
        <v>0</v>
      </c>
      <c r="CO16" s="14">
        <f t="shared" si="2"/>
        <v>811.3000000000029</v>
      </c>
      <c r="CP16" s="14">
        <f t="shared" si="2"/>
        <v>811.3000000000029</v>
      </c>
      <c r="CQ16" s="14">
        <f t="shared" si="2"/>
        <v>34.5</v>
      </c>
      <c r="CR16" s="14">
        <f t="shared" si="2"/>
        <v>34.5</v>
      </c>
      <c r="CS16" s="14">
        <v>0</v>
      </c>
      <c r="CT16" s="14">
        <v>0</v>
      </c>
      <c r="CU16" s="14">
        <f>CU14-CU15</f>
        <v>91.70000000000073</v>
      </c>
      <c r="CV16" s="14">
        <f>CV14-CV15</f>
        <v>91.70000000000073</v>
      </c>
      <c r="CW16" s="14">
        <f>CW14-CW15</f>
        <v>897.2999999999993</v>
      </c>
      <c r="CX16" s="14">
        <f>CX14-CX15</f>
        <v>897.2999999999993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f aca="true" t="shared" si="3" ref="DE16:DR16">DE14-DE15</f>
        <v>20.599999999998545</v>
      </c>
      <c r="DF16" s="14">
        <f t="shared" si="3"/>
        <v>20.599999999998545</v>
      </c>
      <c r="DG16" s="14">
        <f t="shared" si="3"/>
        <v>12.5</v>
      </c>
      <c r="DH16" s="14">
        <f t="shared" si="3"/>
        <v>12.5</v>
      </c>
      <c r="DI16" s="14">
        <f t="shared" si="3"/>
        <v>873.3999999999996</v>
      </c>
      <c r="DJ16" s="14">
        <f t="shared" si="3"/>
        <v>873.3999999999996</v>
      </c>
      <c r="DK16" s="14">
        <f t="shared" si="3"/>
        <v>858.7000000000007</v>
      </c>
      <c r="DL16" s="14">
        <f t="shared" si="3"/>
        <v>858.7000000000007</v>
      </c>
      <c r="DM16" s="14">
        <f t="shared" si="3"/>
        <v>857.7000000000007</v>
      </c>
      <c r="DN16" s="14">
        <f t="shared" si="3"/>
        <v>857.7000000000007</v>
      </c>
      <c r="DO16" s="14">
        <f t="shared" si="3"/>
        <v>822.2999999999993</v>
      </c>
      <c r="DP16" s="14">
        <f t="shared" si="3"/>
        <v>822.2999999999993</v>
      </c>
      <c r="DQ16" s="14">
        <f t="shared" si="3"/>
        <v>848.2000000000007</v>
      </c>
      <c r="DR16" s="14">
        <f t="shared" si="3"/>
        <v>848.2000000000007</v>
      </c>
      <c r="DS16" s="14">
        <f>DS14-DS15</f>
        <v>0</v>
      </c>
      <c r="DT16" s="14">
        <f>DT14-DT15</f>
        <v>0</v>
      </c>
      <c r="DU16" s="14">
        <v>0</v>
      </c>
      <c r="DV16" s="14">
        <v>0</v>
      </c>
      <c r="DW16" s="14">
        <f aca="true" t="shared" si="4" ref="DW16:EH16">DW14-DW15</f>
        <v>1487.4000000000015</v>
      </c>
      <c r="DX16" s="14">
        <f t="shared" si="4"/>
        <v>1487.4000000000015</v>
      </c>
      <c r="DY16" s="14">
        <f t="shared" si="4"/>
        <v>1600.2000000000007</v>
      </c>
      <c r="DZ16" s="14">
        <f t="shared" si="4"/>
        <v>1600.2000000000007</v>
      </c>
      <c r="EA16" s="14">
        <f t="shared" si="4"/>
        <v>1033</v>
      </c>
      <c r="EB16" s="14">
        <f t="shared" si="4"/>
        <v>1033</v>
      </c>
      <c r="EC16" s="14">
        <f t="shared" si="4"/>
        <v>960.5</v>
      </c>
      <c r="ED16" s="14">
        <f t="shared" si="4"/>
        <v>960.5</v>
      </c>
      <c r="EE16" s="14">
        <f t="shared" si="4"/>
        <v>30.200000000000728</v>
      </c>
      <c r="EF16" s="14">
        <f t="shared" si="4"/>
        <v>30.200000000000728</v>
      </c>
      <c r="EG16" s="14">
        <f t="shared" si="4"/>
        <v>11.599999999998545</v>
      </c>
      <c r="EH16" s="14">
        <f t="shared" si="4"/>
        <v>11.599999999998545</v>
      </c>
      <c r="EI16" s="14">
        <v>0</v>
      </c>
      <c r="EJ16" s="14">
        <v>0</v>
      </c>
      <c r="EK16" s="14">
        <f aca="true" t="shared" si="5" ref="EK16:EV16">EK14-EK15</f>
        <v>175.40000000000146</v>
      </c>
      <c r="EL16" s="14">
        <f t="shared" si="5"/>
        <v>175.40000000000146</v>
      </c>
      <c r="EM16" s="14">
        <f t="shared" si="5"/>
        <v>1577.2999999999993</v>
      </c>
      <c r="EN16" s="14">
        <f t="shared" si="5"/>
        <v>1577.2999999999993</v>
      </c>
      <c r="EO16" s="14">
        <f t="shared" si="5"/>
        <v>0</v>
      </c>
      <c r="EP16" s="14">
        <f t="shared" si="5"/>
        <v>0</v>
      </c>
      <c r="EQ16" s="14">
        <f t="shared" si="5"/>
        <v>0</v>
      </c>
      <c r="ER16" s="14">
        <f t="shared" si="5"/>
        <v>0</v>
      </c>
      <c r="ES16" s="14">
        <f t="shared" si="5"/>
        <v>874</v>
      </c>
      <c r="ET16" s="14">
        <f t="shared" si="5"/>
        <v>874</v>
      </c>
      <c r="EU16" s="14">
        <f t="shared" si="5"/>
        <v>16.399999999999636</v>
      </c>
      <c r="EV16" s="14">
        <f t="shared" si="5"/>
        <v>16.399999999999636</v>
      </c>
      <c r="EW16" s="14">
        <v>0</v>
      </c>
      <c r="EX16" s="14">
        <v>0</v>
      </c>
      <c r="EY16" s="14">
        <f>EY14-EY15</f>
        <v>0</v>
      </c>
      <c r="EZ16" s="14">
        <f>EZ14-EZ15</f>
        <v>0</v>
      </c>
      <c r="FA16" s="14">
        <f>FA14-FA15</f>
        <v>17</v>
      </c>
      <c r="FB16" s="14">
        <f>FB14-FB15</f>
        <v>17</v>
      </c>
      <c r="FC16" s="14"/>
      <c r="FD16" s="14"/>
      <c r="FE16" s="14">
        <f aca="true" t="shared" si="6" ref="FE16:FV16">FE14-FE15</f>
        <v>16.900000000001455</v>
      </c>
      <c r="FF16" s="14">
        <f t="shared" si="6"/>
        <v>16.900000000001455</v>
      </c>
      <c r="FG16" s="14">
        <f t="shared" si="6"/>
        <v>16.799999999999272</v>
      </c>
      <c r="FH16" s="14">
        <f t="shared" si="6"/>
        <v>16.799999999999272</v>
      </c>
      <c r="FI16" s="14">
        <f t="shared" si="6"/>
        <v>11.799999999999272</v>
      </c>
      <c r="FJ16" s="14">
        <f t="shared" si="6"/>
        <v>11.799999999999272</v>
      </c>
      <c r="FK16" s="14">
        <f t="shared" si="6"/>
        <v>209.70000000000073</v>
      </c>
      <c r="FL16" s="14">
        <f t="shared" si="6"/>
        <v>209.70000000000073</v>
      </c>
      <c r="FM16" s="14">
        <f t="shared" si="6"/>
        <v>0</v>
      </c>
      <c r="FN16" s="14">
        <f t="shared" si="6"/>
        <v>0</v>
      </c>
      <c r="FO16" s="14">
        <f t="shared" si="6"/>
        <v>0</v>
      </c>
      <c r="FP16" s="14">
        <f t="shared" si="6"/>
        <v>0</v>
      </c>
      <c r="FQ16" s="14">
        <f t="shared" si="6"/>
        <v>24.700000000000728</v>
      </c>
      <c r="FR16" s="14">
        <f t="shared" si="6"/>
        <v>24.700000000000728</v>
      </c>
      <c r="FS16" s="14">
        <f t="shared" si="6"/>
        <v>34.900000000001455</v>
      </c>
      <c r="FT16" s="14">
        <f t="shared" si="6"/>
        <v>34.900000000001455</v>
      </c>
      <c r="FU16" s="14">
        <f t="shared" si="6"/>
        <v>0</v>
      </c>
      <c r="FV16" s="14">
        <f t="shared" si="6"/>
        <v>0</v>
      </c>
      <c r="FW16" s="14">
        <f>FW14-FW15</f>
        <v>397.6999999999971</v>
      </c>
      <c r="FX16" s="14">
        <f>FX14-FX15</f>
        <v>397.6999999999971</v>
      </c>
      <c r="FY16" s="14">
        <v>59.2</v>
      </c>
      <c r="FZ16" s="14">
        <v>59.2</v>
      </c>
      <c r="GA16" s="14">
        <f>GA14-GA15</f>
        <v>438.59999999999854</v>
      </c>
      <c r="GB16" s="14">
        <f>GB14-GB15</f>
        <v>438.59999999999854</v>
      </c>
      <c r="GC16" s="14">
        <f>GC14-GC15</f>
        <v>29.099999999998545</v>
      </c>
      <c r="GD16" s="14">
        <f>GD14-GD15</f>
        <v>29.099999999998545</v>
      </c>
      <c r="GE16" s="14">
        <v>15</v>
      </c>
      <c r="GF16" s="14">
        <v>15</v>
      </c>
      <c r="GG16" s="14">
        <v>0</v>
      </c>
      <c r="GH16" s="14">
        <v>0</v>
      </c>
      <c r="GI16" s="14">
        <f>GI14-GI15</f>
        <v>943.5999999999985</v>
      </c>
      <c r="GJ16" s="14">
        <f>GJ14-GJ15</f>
        <v>943.5999999999985</v>
      </c>
      <c r="GK16" s="14">
        <f>GK14-GK15</f>
        <v>0</v>
      </c>
      <c r="GL16" s="14">
        <f>GL14-GL15</f>
        <v>0</v>
      </c>
      <c r="GM16" s="14">
        <v>0</v>
      </c>
      <c r="GN16" s="14">
        <v>0</v>
      </c>
      <c r="GO16" s="14">
        <f aca="true" t="shared" si="7" ref="GO16:GT16">GO14-GO15</f>
        <v>190.79999999999927</v>
      </c>
      <c r="GP16" s="14">
        <f t="shared" si="7"/>
        <v>190.79999999999927</v>
      </c>
      <c r="GQ16" s="14">
        <f t="shared" si="7"/>
        <v>0</v>
      </c>
      <c r="GR16" s="14">
        <f t="shared" si="7"/>
        <v>0</v>
      </c>
      <c r="GS16" s="14">
        <f t="shared" si="7"/>
        <v>28.400000000001455</v>
      </c>
      <c r="GT16" s="14">
        <f t="shared" si="7"/>
        <v>28.400000000001455</v>
      </c>
      <c r="GU16" s="14">
        <v>0</v>
      </c>
      <c r="GV16" s="14">
        <v>0</v>
      </c>
      <c r="GW16" s="14">
        <f aca="true" t="shared" si="8" ref="GW16:HJ16">GW14-GW15</f>
        <v>0</v>
      </c>
      <c r="GX16" s="14">
        <f t="shared" si="8"/>
        <v>0</v>
      </c>
      <c r="GY16" s="14">
        <f t="shared" si="8"/>
        <v>44</v>
      </c>
      <c r="GZ16" s="14">
        <f t="shared" si="8"/>
        <v>44</v>
      </c>
      <c r="HA16" s="14">
        <f t="shared" si="8"/>
        <v>108</v>
      </c>
      <c r="HB16" s="14">
        <f t="shared" si="8"/>
        <v>108</v>
      </c>
      <c r="HC16" s="14">
        <f t="shared" si="8"/>
        <v>0</v>
      </c>
      <c r="HD16" s="14">
        <f t="shared" si="8"/>
        <v>0</v>
      </c>
      <c r="HE16" s="14">
        <f t="shared" si="8"/>
        <v>808</v>
      </c>
      <c r="HF16" s="14">
        <f t="shared" si="8"/>
        <v>808</v>
      </c>
      <c r="HG16" s="14">
        <f t="shared" si="8"/>
        <v>439.3000000000029</v>
      </c>
      <c r="HH16" s="14">
        <f t="shared" si="8"/>
        <v>439.3000000000029</v>
      </c>
      <c r="HI16" s="14">
        <f t="shared" si="8"/>
        <v>35.099999999998545</v>
      </c>
      <c r="HJ16" s="14">
        <f t="shared" si="8"/>
        <v>35.099999999998545</v>
      </c>
      <c r="HK16" s="14">
        <v>0</v>
      </c>
      <c r="HL16" s="14">
        <v>0</v>
      </c>
      <c r="HM16" s="14">
        <f>HM14-HM15</f>
        <v>0</v>
      </c>
      <c r="HN16" s="14">
        <f>HN14-HN15</f>
        <v>0</v>
      </c>
      <c r="HO16" s="14">
        <f>HO14-HO15</f>
        <v>0</v>
      </c>
      <c r="HP16" s="19">
        <f>HP14-HP15</f>
        <v>0</v>
      </c>
      <c r="HQ16" s="14">
        <f aca="true" t="shared" si="9" ref="HQ16:HZ16">HQ14-HQ15</f>
        <v>0</v>
      </c>
      <c r="HR16" s="14">
        <f t="shared" si="9"/>
        <v>0</v>
      </c>
      <c r="HS16" s="14">
        <f t="shared" si="9"/>
        <v>0</v>
      </c>
      <c r="HT16" s="14">
        <f t="shared" si="9"/>
        <v>0</v>
      </c>
      <c r="HU16" s="14">
        <f t="shared" si="9"/>
        <v>0</v>
      </c>
      <c r="HV16" s="14">
        <f t="shared" si="9"/>
        <v>0</v>
      </c>
      <c r="HW16" s="14">
        <f t="shared" si="9"/>
        <v>0</v>
      </c>
      <c r="HX16" s="14">
        <f t="shared" si="9"/>
        <v>0</v>
      </c>
      <c r="HY16" s="14">
        <f t="shared" si="9"/>
        <v>55.900000000001455</v>
      </c>
      <c r="HZ16" s="14">
        <f t="shared" si="9"/>
        <v>55.900000000001455</v>
      </c>
    </row>
    <row r="17" spans="1:234" s="3" customFormat="1" ht="47.25" customHeight="1">
      <c r="A17" s="11" t="s">
        <v>145</v>
      </c>
      <c r="B17" s="11" t="s">
        <v>146</v>
      </c>
      <c r="C17" s="21">
        <f>C18+C19+C20</f>
        <v>8621.403839999999</v>
      </c>
      <c r="D17" s="21">
        <f aca="true" t="shared" si="10" ref="D17:BO17">SUM(D18:D20)</f>
        <v>8621.403839999999</v>
      </c>
      <c r="E17" s="21">
        <f t="shared" si="10"/>
        <v>13369.694400000002</v>
      </c>
      <c r="F17" s="21">
        <f t="shared" si="10"/>
        <v>13369.694400000002</v>
      </c>
      <c r="G17" s="21">
        <f t="shared" si="10"/>
        <v>6319.044</v>
      </c>
      <c r="H17" s="21">
        <f t="shared" si="10"/>
        <v>6319.044</v>
      </c>
      <c r="I17" s="21">
        <f t="shared" si="10"/>
        <v>9216.865440000001</v>
      </c>
      <c r="J17" s="21">
        <f t="shared" si="10"/>
        <v>9216.865440000001</v>
      </c>
      <c r="K17" s="21">
        <f t="shared" si="10"/>
        <v>9609.34752</v>
      </c>
      <c r="L17" s="21">
        <f t="shared" si="10"/>
        <v>9609.34752</v>
      </c>
      <c r="M17" s="21">
        <f t="shared" si="10"/>
        <v>7227.226080000001</v>
      </c>
      <c r="N17" s="21">
        <f t="shared" si="10"/>
        <v>7227.226080000001</v>
      </c>
      <c r="O17" s="21">
        <f t="shared" si="10"/>
        <v>2848.31424</v>
      </c>
      <c r="P17" s="21">
        <f t="shared" si="10"/>
        <v>2848.31424</v>
      </c>
      <c r="Q17" s="21">
        <f t="shared" si="10"/>
        <v>12917.253600000002</v>
      </c>
      <c r="R17" s="21">
        <f t="shared" si="10"/>
        <v>12917.253600000002</v>
      </c>
      <c r="S17" s="21">
        <f t="shared" si="10"/>
        <v>3925.6459200000004</v>
      </c>
      <c r="T17" s="21">
        <f t="shared" si="10"/>
        <v>3925.6459200000004</v>
      </c>
      <c r="U17" s="21">
        <f t="shared" si="10"/>
        <v>3587.8968000000004</v>
      </c>
      <c r="V17" s="21">
        <f t="shared" si="10"/>
        <v>3587.8968000000004</v>
      </c>
      <c r="W17" s="21">
        <f t="shared" si="10"/>
        <v>13074.851520000004</v>
      </c>
      <c r="X17" s="21">
        <f t="shared" si="10"/>
        <v>13074.851520000004</v>
      </c>
      <c r="Y17" s="21">
        <f t="shared" si="10"/>
        <v>2218.7476800000004</v>
      </c>
      <c r="Z17" s="21">
        <f t="shared" si="10"/>
        <v>2218.7476800000004</v>
      </c>
      <c r="AA17" s="21">
        <f t="shared" si="10"/>
        <v>2227.54896</v>
      </c>
      <c r="AB17" s="21">
        <f t="shared" si="10"/>
        <v>2227.54896</v>
      </c>
      <c r="AC17" s="21">
        <f t="shared" si="10"/>
        <v>2239.10064</v>
      </c>
      <c r="AD17" s="21">
        <f t="shared" si="10"/>
        <v>2239.10064</v>
      </c>
      <c r="AE17" s="21">
        <f t="shared" si="10"/>
        <v>2233.3248000000003</v>
      </c>
      <c r="AF17" s="21">
        <f t="shared" si="10"/>
        <v>2233.3248000000003</v>
      </c>
      <c r="AG17" s="21">
        <f t="shared" si="10"/>
        <v>2236.35024</v>
      </c>
      <c r="AH17" s="21">
        <f t="shared" si="10"/>
        <v>2236.35024</v>
      </c>
      <c r="AI17" s="21">
        <f t="shared" si="10"/>
        <v>2238.8256</v>
      </c>
      <c r="AJ17" s="21">
        <f t="shared" si="10"/>
        <v>2238.8256</v>
      </c>
      <c r="AK17" s="21">
        <f t="shared" si="10"/>
        <v>2266.60464</v>
      </c>
      <c r="AL17" s="21">
        <f t="shared" si="10"/>
        <v>2266.60464</v>
      </c>
      <c r="AM17" s="21">
        <f t="shared" si="10"/>
        <v>2241.02592</v>
      </c>
      <c r="AN17" s="21">
        <f t="shared" si="10"/>
        <v>2241.02592</v>
      </c>
      <c r="AO17" s="21">
        <f t="shared" si="10"/>
        <v>2239.10064</v>
      </c>
      <c r="AP17" s="22">
        <f t="shared" si="10"/>
        <v>2239.10064</v>
      </c>
      <c r="AQ17" s="21">
        <f t="shared" si="10"/>
        <v>2255.3279999999995</v>
      </c>
      <c r="AR17" s="21">
        <f t="shared" si="10"/>
        <v>2255.3279999999995</v>
      </c>
      <c r="AS17" s="21">
        <f t="shared" si="10"/>
        <v>2256.7032</v>
      </c>
      <c r="AT17" s="21">
        <f t="shared" si="10"/>
        <v>2256.7032</v>
      </c>
      <c r="AU17" s="21">
        <f t="shared" si="10"/>
        <v>2217.6475200000004</v>
      </c>
      <c r="AV17" s="21">
        <f t="shared" si="10"/>
        <v>2217.6475200000004</v>
      </c>
      <c r="AW17" s="21">
        <f t="shared" si="10"/>
        <v>2228.64912</v>
      </c>
      <c r="AX17" s="21">
        <f t="shared" si="10"/>
        <v>2228.64912</v>
      </c>
      <c r="AY17" s="21">
        <f t="shared" si="10"/>
        <v>2250.92736</v>
      </c>
      <c r="AZ17" s="21">
        <f t="shared" si="10"/>
        <v>2250.92736</v>
      </c>
      <c r="BA17" s="21">
        <f t="shared" si="10"/>
        <v>2240.2008</v>
      </c>
      <c r="BB17" s="21">
        <f t="shared" si="10"/>
        <v>2240.2008</v>
      </c>
      <c r="BC17" s="21">
        <f t="shared" si="10"/>
        <v>2185.46784</v>
      </c>
      <c r="BD17" s="21">
        <f t="shared" si="10"/>
        <v>2185.46784</v>
      </c>
      <c r="BE17" s="21">
        <f t="shared" si="10"/>
        <v>2242.4011199999995</v>
      </c>
      <c r="BF17" s="21">
        <f t="shared" si="10"/>
        <v>2242.4011199999995</v>
      </c>
      <c r="BG17" s="21">
        <f t="shared" si="10"/>
        <v>2242.67616</v>
      </c>
      <c r="BH17" s="21">
        <f t="shared" si="10"/>
        <v>2242.67616</v>
      </c>
      <c r="BI17" s="21">
        <f t="shared" si="10"/>
        <v>3440.7504</v>
      </c>
      <c r="BJ17" s="21">
        <f t="shared" si="10"/>
        <v>3440.7504</v>
      </c>
      <c r="BK17" s="21">
        <f t="shared" si="10"/>
        <v>3403.62</v>
      </c>
      <c r="BL17" s="21">
        <f t="shared" si="10"/>
        <v>3403.62</v>
      </c>
      <c r="BM17" s="21">
        <f t="shared" si="10"/>
        <v>3425.34816</v>
      </c>
      <c r="BN17" s="21">
        <f t="shared" si="10"/>
        <v>3425.34816</v>
      </c>
      <c r="BO17" s="21">
        <f t="shared" si="10"/>
        <v>13081.727520000004</v>
      </c>
      <c r="BP17" s="21">
        <f aca="true" t="shared" si="11" ref="BP17:EA17">SUM(BP18:BP20)</f>
        <v>13081.727520000004</v>
      </c>
      <c r="BQ17" s="21">
        <f t="shared" si="11"/>
        <v>6796.513440000001</v>
      </c>
      <c r="BR17" s="21">
        <f t="shared" si="11"/>
        <v>6796.513440000001</v>
      </c>
      <c r="BS17" s="21">
        <f t="shared" si="11"/>
        <v>7167.5424</v>
      </c>
      <c r="BT17" s="21">
        <f t="shared" si="11"/>
        <v>7167.5424</v>
      </c>
      <c r="BU17" s="21">
        <f t="shared" si="11"/>
        <v>9638.501760000001</v>
      </c>
      <c r="BV17" s="21">
        <f t="shared" si="11"/>
        <v>9638.501760000001</v>
      </c>
      <c r="BW17" s="21">
        <f t="shared" si="11"/>
        <v>3582.6710400000006</v>
      </c>
      <c r="BX17" s="21">
        <f t="shared" si="11"/>
        <v>3582.6710400000006</v>
      </c>
      <c r="BY17" s="21">
        <f t="shared" si="11"/>
        <v>3599.7235200000005</v>
      </c>
      <c r="BZ17" s="21">
        <f t="shared" si="11"/>
        <v>3599.7235200000005</v>
      </c>
      <c r="CA17" s="21">
        <f t="shared" si="11"/>
        <v>3620.62656</v>
      </c>
      <c r="CB17" s="21">
        <f t="shared" si="11"/>
        <v>3620.62656</v>
      </c>
      <c r="CC17" s="21">
        <f t="shared" si="11"/>
        <v>3567.8188800000007</v>
      </c>
      <c r="CD17" s="21">
        <f t="shared" si="11"/>
        <v>3567.8188800000007</v>
      </c>
      <c r="CE17" s="21">
        <f t="shared" si="11"/>
        <v>3607.69968</v>
      </c>
      <c r="CF17" s="21">
        <f t="shared" si="11"/>
        <v>3607.69968</v>
      </c>
      <c r="CG17" s="21">
        <f t="shared" si="11"/>
        <v>2173.345452</v>
      </c>
      <c r="CH17" s="21">
        <f t="shared" si="11"/>
        <v>2173.345452</v>
      </c>
      <c r="CI17" s="21">
        <f t="shared" si="11"/>
        <v>12746.7288</v>
      </c>
      <c r="CJ17" s="21">
        <f t="shared" si="11"/>
        <v>12746.7288</v>
      </c>
      <c r="CK17" s="21">
        <f t="shared" si="11"/>
        <v>12924.40464</v>
      </c>
      <c r="CL17" s="21">
        <f t="shared" si="11"/>
        <v>12924.40464</v>
      </c>
      <c r="CM17" s="21">
        <f t="shared" si="11"/>
        <v>7268.48208</v>
      </c>
      <c r="CN17" s="21">
        <f t="shared" si="11"/>
        <v>7268.48208</v>
      </c>
      <c r="CO17" s="21">
        <f t="shared" si="11"/>
        <v>13382.0712</v>
      </c>
      <c r="CP17" s="21">
        <f t="shared" si="11"/>
        <v>13382.0712</v>
      </c>
      <c r="CQ17" s="21">
        <f t="shared" si="11"/>
        <v>7304.237280000001</v>
      </c>
      <c r="CR17" s="21">
        <f t="shared" si="11"/>
        <v>7304.237280000001</v>
      </c>
      <c r="CS17" s="21">
        <f t="shared" si="11"/>
        <v>8772.12576</v>
      </c>
      <c r="CT17" s="21">
        <f t="shared" si="11"/>
        <v>8772.12576</v>
      </c>
      <c r="CU17" s="21">
        <f t="shared" si="11"/>
        <v>8769.650400000002</v>
      </c>
      <c r="CV17" s="21">
        <f t="shared" si="11"/>
        <v>8769.650400000002</v>
      </c>
      <c r="CW17" s="21">
        <f t="shared" si="11"/>
        <v>3589.82208</v>
      </c>
      <c r="CX17" s="21">
        <f t="shared" si="11"/>
        <v>3589.82208</v>
      </c>
      <c r="CY17" s="21">
        <f t="shared" si="11"/>
        <v>13068.250560000004</v>
      </c>
      <c r="CZ17" s="21">
        <f t="shared" si="11"/>
        <v>13068.250560000004</v>
      </c>
      <c r="DA17" s="21">
        <f t="shared" si="11"/>
        <v>5395.45968</v>
      </c>
      <c r="DB17" s="21">
        <f t="shared" si="11"/>
        <v>5395.45968</v>
      </c>
      <c r="DC17" s="21">
        <f t="shared" si="11"/>
        <v>2858.7657600000002</v>
      </c>
      <c r="DD17" s="21">
        <f t="shared" si="11"/>
        <v>2858.7657600000002</v>
      </c>
      <c r="DE17" s="21">
        <f t="shared" si="11"/>
        <v>6703.824960000002</v>
      </c>
      <c r="DF17" s="21">
        <f t="shared" si="11"/>
        <v>6703.824960000002</v>
      </c>
      <c r="DG17" s="21">
        <f t="shared" si="11"/>
        <v>6740.13024</v>
      </c>
      <c r="DH17" s="21">
        <f t="shared" si="11"/>
        <v>6740.13024</v>
      </c>
      <c r="DI17" s="21">
        <f t="shared" si="11"/>
        <v>3537.014400000001</v>
      </c>
      <c r="DJ17" s="21">
        <f t="shared" si="11"/>
        <v>3537.014400000001</v>
      </c>
      <c r="DK17" s="21">
        <f t="shared" si="11"/>
        <v>3539.489760000001</v>
      </c>
      <c r="DL17" s="21">
        <f t="shared" si="11"/>
        <v>3539.489760000001</v>
      </c>
      <c r="DM17" s="21">
        <f t="shared" si="11"/>
        <v>3544.4404800000007</v>
      </c>
      <c r="DN17" s="21">
        <f t="shared" si="11"/>
        <v>3544.4404800000007</v>
      </c>
      <c r="DO17" s="21">
        <f t="shared" si="11"/>
        <v>3619.25136</v>
      </c>
      <c r="DP17" s="21">
        <f t="shared" si="11"/>
        <v>3619.25136</v>
      </c>
      <c r="DQ17" s="21">
        <f t="shared" si="11"/>
        <v>3545.2656000000006</v>
      </c>
      <c r="DR17" s="21">
        <f t="shared" si="11"/>
        <v>3545.2656000000006</v>
      </c>
      <c r="DS17" s="21">
        <f t="shared" si="11"/>
        <v>8260.55136</v>
      </c>
      <c r="DT17" s="21">
        <f t="shared" si="11"/>
        <v>8260.55136</v>
      </c>
      <c r="DU17" s="21">
        <f t="shared" si="11"/>
        <v>7839.46512</v>
      </c>
      <c r="DV17" s="21">
        <f t="shared" si="11"/>
        <v>7839.46512</v>
      </c>
      <c r="DW17" s="21">
        <f t="shared" si="11"/>
        <v>6311.067840000001</v>
      </c>
      <c r="DX17" s="21">
        <f t="shared" si="11"/>
        <v>6311.067840000001</v>
      </c>
      <c r="DY17" s="21">
        <f t="shared" si="11"/>
        <v>6333.62112</v>
      </c>
      <c r="DZ17" s="21">
        <f t="shared" si="11"/>
        <v>6333.62112</v>
      </c>
      <c r="EA17" s="21">
        <f t="shared" si="11"/>
        <v>13214.2968</v>
      </c>
      <c r="EB17" s="21">
        <f aca="true" t="shared" si="12" ref="EB17:GM17">SUM(EB18:EB20)</f>
        <v>13214.2968</v>
      </c>
      <c r="EC17" s="21">
        <f t="shared" si="12"/>
        <v>13371.344640000001</v>
      </c>
      <c r="ED17" s="21">
        <f t="shared" si="12"/>
        <v>13371.344640000001</v>
      </c>
      <c r="EE17" s="21">
        <f t="shared" si="12"/>
        <v>5328.074880000001</v>
      </c>
      <c r="EF17" s="21">
        <f t="shared" si="12"/>
        <v>5328.074880000001</v>
      </c>
      <c r="EG17" s="21">
        <f t="shared" si="12"/>
        <v>7885.671840000001</v>
      </c>
      <c r="EH17" s="21">
        <f t="shared" si="12"/>
        <v>7885.671840000001</v>
      </c>
      <c r="EI17" s="21">
        <f t="shared" si="12"/>
        <v>4396.5144</v>
      </c>
      <c r="EJ17" s="21">
        <f t="shared" si="12"/>
        <v>4396.5144</v>
      </c>
      <c r="EK17" s="21">
        <f t="shared" si="12"/>
        <v>5315.148000000001</v>
      </c>
      <c r="EL17" s="21">
        <f t="shared" si="12"/>
        <v>5315.148000000001</v>
      </c>
      <c r="EM17" s="21">
        <f t="shared" si="12"/>
        <v>6337.746720000001</v>
      </c>
      <c r="EN17" s="21">
        <f t="shared" si="12"/>
        <v>6337.746720000001</v>
      </c>
      <c r="EO17" s="21">
        <f t="shared" si="12"/>
        <v>5343.202080000001</v>
      </c>
      <c r="EP17" s="21">
        <f t="shared" si="12"/>
        <v>5343.202080000001</v>
      </c>
      <c r="EQ17" s="21">
        <f t="shared" si="12"/>
        <v>2252.5776</v>
      </c>
      <c r="ER17" s="21">
        <f t="shared" si="12"/>
        <v>2252.5776</v>
      </c>
      <c r="ES17" s="21">
        <f t="shared" si="12"/>
        <v>5426.26416</v>
      </c>
      <c r="ET17" s="21">
        <f t="shared" si="12"/>
        <v>5426.26416</v>
      </c>
      <c r="EU17" s="21">
        <f t="shared" si="12"/>
        <v>4476.276</v>
      </c>
      <c r="EV17" s="21">
        <f t="shared" si="12"/>
        <v>4476.276</v>
      </c>
      <c r="EW17" s="21">
        <f t="shared" si="12"/>
        <v>2244.87648</v>
      </c>
      <c r="EX17" s="21">
        <f t="shared" si="12"/>
        <v>2244.87648</v>
      </c>
      <c r="EY17" s="21">
        <f t="shared" si="12"/>
        <v>6722.527679999999</v>
      </c>
      <c r="EZ17" s="21">
        <f t="shared" si="12"/>
        <v>6722.527679999999</v>
      </c>
      <c r="FA17" s="21">
        <f t="shared" si="12"/>
        <v>4487.2776</v>
      </c>
      <c r="FB17" s="21">
        <f t="shared" si="12"/>
        <v>4487.2776</v>
      </c>
      <c r="FC17" s="21">
        <f t="shared" si="12"/>
        <v>4461.97392</v>
      </c>
      <c r="FD17" s="21">
        <f t="shared" si="12"/>
        <v>4461.97392</v>
      </c>
      <c r="FE17" s="21">
        <f t="shared" si="12"/>
        <v>4510.10592</v>
      </c>
      <c r="FF17" s="21">
        <f t="shared" si="12"/>
        <v>4510.10592</v>
      </c>
      <c r="FG17" s="21">
        <f t="shared" si="12"/>
        <v>4460.3236799999995</v>
      </c>
      <c r="FH17" s="21">
        <f t="shared" si="12"/>
        <v>4460.3236799999995</v>
      </c>
      <c r="FI17" s="21">
        <f t="shared" si="12"/>
        <v>6199.126560000001</v>
      </c>
      <c r="FJ17" s="21">
        <f t="shared" si="12"/>
        <v>6199.126560000001</v>
      </c>
      <c r="FK17" s="21">
        <f t="shared" si="12"/>
        <v>5010.95376</v>
      </c>
      <c r="FL17" s="21">
        <f t="shared" si="12"/>
        <v>5010.95376</v>
      </c>
      <c r="FM17" s="21">
        <f t="shared" si="12"/>
        <v>4456.473120000001</v>
      </c>
      <c r="FN17" s="21">
        <f t="shared" si="12"/>
        <v>4456.473120000001</v>
      </c>
      <c r="FO17" s="21">
        <f t="shared" si="12"/>
        <v>6732.70416</v>
      </c>
      <c r="FP17" s="21">
        <f t="shared" si="12"/>
        <v>6732.70416</v>
      </c>
      <c r="FQ17" s="21">
        <f t="shared" si="12"/>
        <v>8881.86672</v>
      </c>
      <c r="FR17" s="21">
        <f t="shared" si="12"/>
        <v>8881.86672</v>
      </c>
      <c r="FS17" s="21">
        <f t="shared" si="12"/>
        <v>9316.98</v>
      </c>
      <c r="FT17" s="21">
        <f t="shared" si="12"/>
        <v>9316.98</v>
      </c>
      <c r="FU17" s="21">
        <f t="shared" si="12"/>
        <v>6726.92832</v>
      </c>
      <c r="FV17" s="21">
        <f t="shared" si="12"/>
        <v>6726.92832</v>
      </c>
      <c r="FW17" s="21">
        <f t="shared" si="12"/>
        <v>10946.04192</v>
      </c>
      <c r="FX17" s="21">
        <f t="shared" si="12"/>
        <v>10946.04192</v>
      </c>
      <c r="FY17" s="21">
        <f t="shared" si="12"/>
        <v>10600.86672</v>
      </c>
      <c r="FZ17" s="21">
        <f t="shared" si="12"/>
        <v>10600.86672</v>
      </c>
      <c r="GA17" s="21">
        <f t="shared" si="12"/>
        <v>10935.04032</v>
      </c>
      <c r="GB17" s="21">
        <f t="shared" si="12"/>
        <v>10935.04032</v>
      </c>
      <c r="GC17" s="21">
        <f t="shared" si="12"/>
        <v>6717.026879999999</v>
      </c>
      <c r="GD17" s="21">
        <f t="shared" si="12"/>
        <v>6717.026879999999</v>
      </c>
      <c r="GE17" s="21">
        <f t="shared" si="12"/>
        <v>8052.896159999999</v>
      </c>
      <c r="GF17" s="21">
        <f t="shared" si="12"/>
        <v>8052.896159999999</v>
      </c>
      <c r="GG17" s="21">
        <f t="shared" si="12"/>
        <v>2249.00208</v>
      </c>
      <c r="GH17" s="21">
        <f t="shared" si="12"/>
        <v>2249.00208</v>
      </c>
      <c r="GI17" s="22">
        <f t="shared" si="12"/>
        <v>4487.8276799999985</v>
      </c>
      <c r="GJ17" s="22">
        <f t="shared" si="12"/>
        <v>4487.8276799999985</v>
      </c>
      <c r="GK17" s="21">
        <f t="shared" si="12"/>
        <v>6252.75936</v>
      </c>
      <c r="GL17" s="21">
        <f t="shared" si="12"/>
        <v>6252.75936</v>
      </c>
      <c r="GM17" s="21">
        <f t="shared" si="12"/>
        <v>3986.4847680000003</v>
      </c>
      <c r="GN17" s="21">
        <f aca="true" t="shared" si="13" ref="GN17:HZ17">SUM(GN18:GN20)</f>
        <v>3986.4847680000003</v>
      </c>
      <c r="GO17" s="21">
        <f t="shared" si="13"/>
        <v>6753.88224</v>
      </c>
      <c r="GP17" s="21">
        <f t="shared" si="13"/>
        <v>6753.88224</v>
      </c>
      <c r="GQ17" s="21">
        <f t="shared" si="13"/>
        <v>4516.431840000001</v>
      </c>
      <c r="GR17" s="21">
        <f t="shared" si="13"/>
        <v>4516.431840000001</v>
      </c>
      <c r="GS17" s="21">
        <f t="shared" si="13"/>
        <v>11405.08368</v>
      </c>
      <c r="GT17" s="21">
        <f t="shared" si="13"/>
        <v>11405.08368</v>
      </c>
      <c r="GU17" s="21">
        <f t="shared" si="13"/>
        <v>4814.107632</v>
      </c>
      <c r="GV17" s="21">
        <f t="shared" si="13"/>
        <v>4814.107632</v>
      </c>
      <c r="GW17" s="21">
        <f t="shared" si="13"/>
        <v>7372.997280000001</v>
      </c>
      <c r="GX17" s="21">
        <f t="shared" si="13"/>
        <v>7372.997280000001</v>
      </c>
      <c r="GY17" s="21">
        <f t="shared" si="13"/>
        <v>7356.219840000001</v>
      </c>
      <c r="GZ17" s="21">
        <f t="shared" si="13"/>
        <v>7356.219840000001</v>
      </c>
      <c r="HA17" s="21">
        <f t="shared" si="13"/>
        <v>7811.96112</v>
      </c>
      <c r="HB17" s="21">
        <f t="shared" si="13"/>
        <v>7811.96112</v>
      </c>
      <c r="HC17" s="21">
        <f t="shared" si="13"/>
        <v>7774.280640000001</v>
      </c>
      <c r="HD17" s="21">
        <f t="shared" si="13"/>
        <v>7774.280640000001</v>
      </c>
      <c r="HE17" s="21">
        <f t="shared" si="13"/>
        <v>4472.97552</v>
      </c>
      <c r="HF17" s="21">
        <f t="shared" si="13"/>
        <v>4472.97552</v>
      </c>
      <c r="HG17" s="21">
        <f t="shared" si="13"/>
        <v>10879.48224</v>
      </c>
      <c r="HH17" s="21">
        <f t="shared" si="13"/>
        <v>10879.48224</v>
      </c>
      <c r="HI17" s="21">
        <f t="shared" si="13"/>
        <v>7361.72064</v>
      </c>
      <c r="HJ17" s="21">
        <f t="shared" si="13"/>
        <v>7361.72064</v>
      </c>
      <c r="HK17" s="21">
        <f t="shared" si="13"/>
        <v>5868.060912000001</v>
      </c>
      <c r="HL17" s="21">
        <f t="shared" si="13"/>
        <v>5868.060912000001</v>
      </c>
      <c r="HM17" s="21">
        <f t="shared" si="13"/>
        <v>4509.55584</v>
      </c>
      <c r="HN17" s="21">
        <f t="shared" si="13"/>
        <v>4509.55584</v>
      </c>
      <c r="HO17" s="21">
        <f t="shared" si="13"/>
        <v>4505.1552</v>
      </c>
      <c r="HP17" s="21">
        <f t="shared" si="13"/>
        <v>4505.1552</v>
      </c>
      <c r="HQ17" s="21">
        <f t="shared" si="13"/>
        <v>4512.30624</v>
      </c>
      <c r="HR17" s="21">
        <f t="shared" si="13"/>
        <v>4512.30624</v>
      </c>
      <c r="HS17" s="21">
        <f t="shared" si="13"/>
        <v>4515.606720000001</v>
      </c>
      <c r="HT17" s="21">
        <f t="shared" si="13"/>
        <v>4515.606720000001</v>
      </c>
      <c r="HU17" s="21">
        <f t="shared" si="13"/>
        <v>4890.761280000001</v>
      </c>
      <c r="HV17" s="21">
        <f t="shared" si="13"/>
        <v>4890.761280000001</v>
      </c>
      <c r="HW17" s="21">
        <f t="shared" si="13"/>
        <v>6862.798080000001</v>
      </c>
      <c r="HX17" s="21">
        <f t="shared" si="13"/>
        <v>6862.798080000001</v>
      </c>
      <c r="HY17" s="21">
        <f t="shared" si="13"/>
        <v>7335.041760000002</v>
      </c>
      <c r="HZ17" s="21">
        <f t="shared" si="13"/>
        <v>7335.041760000002</v>
      </c>
    </row>
    <row r="18" spans="1:234" s="9" customFormat="1" ht="25.5">
      <c r="A18" s="14">
        <v>7</v>
      </c>
      <c r="B18" s="23" t="s">
        <v>147</v>
      </c>
      <c r="C18" s="22">
        <f aca="true" t="shared" si="14" ref="C18:BN18">C21-C19-C20</f>
        <v>3785.8038399999996</v>
      </c>
      <c r="D18" s="22">
        <f t="shared" si="14"/>
        <v>3785.8038399999996</v>
      </c>
      <c r="E18" s="22">
        <f t="shared" si="14"/>
        <v>5955.594400000002</v>
      </c>
      <c r="F18" s="22">
        <f t="shared" si="14"/>
        <v>5955.594400000002</v>
      </c>
      <c r="G18" s="22">
        <f t="shared" si="14"/>
        <v>2858.944</v>
      </c>
      <c r="H18" s="22">
        <f t="shared" si="14"/>
        <v>2858.944</v>
      </c>
      <c r="I18" s="22">
        <f t="shared" si="14"/>
        <v>4135.965440000001</v>
      </c>
      <c r="J18" s="22">
        <f t="shared" si="14"/>
        <v>4135.965440000001</v>
      </c>
      <c r="K18" s="22">
        <f t="shared" si="14"/>
        <v>4165.347520000001</v>
      </c>
      <c r="L18" s="22">
        <f t="shared" si="14"/>
        <v>4165.347520000001</v>
      </c>
      <c r="M18" s="22">
        <f t="shared" si="14"/>
        <v>3198.126080000001</v>
      </c>
      <c r="N18" s="22">
        <f t="shared" si="14"/>
        <v>3198.126080000001</v>
      </c>
      <c r="O18" s="22">
        <f t="shared" si="14"/>
        <v>1227.91424</v>
      </c>
      <c r="P18" s="22">
        <f t="shared" si="14"/>
        <v>1227.91424</v>
      </c>
      <c r="Q18" s="22">
        <f t="shared" si="14"/>
        <v>5850.6536000000015</v>
      </c>
      <c r="R18" s="22">
        <f t="shared" si="14"/>
        <v>5850.6536000000015</v>
      </c>
      <c r="S18" s="22">
        <f t="shared" si="14"/>
        <v>1669.0459200000005</v>
      </c>
      <c r="T18" s="22">
        <f t="shared" si="14"/>
        <v>1669.0459200000005</v>
      </c>
      <c r="U18" s="22">
        <f t="shared" si="14"/>
        <v>1636.8968000000004</v>
      </c>
      <c r="V18" s="22">
        <f t="shared" si="14"/>
        <v>1636.8968000000004</v>
      </c>
      <c r="W18" s="22">
        <f t="shared" si="14"/>
        <v>5834.451520000004</v>
      </c>
      <c r="X18" s="22">
        <f t="shared" si="14"/>
        <v>5834.451520000004</v>
      </c>
      <c r="Y18" s="22">
        <f t="shared" si="14"/>
        <v>975.44768</v>
      </c>
      <c r="Z18" s="22">
        <f t="shared" si="14"/>
        <v>975.44768</v>
      </c>
      <c r="AA18" s="22">
        <f t="shared" si="14"/>
        <v>951.44896</v>
      </c>
      <c r="AB18" s="22">
        <f t="shared" si="14"/>
        <v>951.44896</v>
      </c>
      <c r="AC18" s="22">
        <f t="shared" si="14"/>
        <v>930.3006400000002</v>
      </c>
      <c r="AD18" s="22">
        <f t="shared" si="14"/>
        <v>930.3006400000002</v>
      </c>
      <c r="AE18" s="22">
        <f t="shared" si="14"/>
        <v>943.1248000000003</v>
      </c>
      <c r="AF18" s="22">
        <f t="shared" si="14"/>
        <v>943.1248000000003</v>
      </c>
      <c r="AG18" s="22">
        <f t="shared" si="14"/>
        <v>968.3502400000002</v>
      </c>
      <c r="AH18" s="22">
        <f t="shared" si="14"/>
        <v>968.3502400000002</v>
      </c>
      <c r="AI18" s="22">
        <f t="shared" si="14"/>
        <v>984.3256</v>
      </c>
      <c r="AJ18" s="22">
        <f t="shared" si="14"/>
        <v>984.3256</v>
      </c>
      <c r="AK18" s="22">
        <f t="shared" si="14"/>
        <v>1435.60464</v>
      </c>
      <c r="AL18" s="22">
        <f t="shared" si="14"/>
        <v>1435.60464</v>
      </c>
      <c r="AM18" s="22">
        <f t="shared" si="14"/>
        <v>969.72592</v>
      </c>
      <c r="AN18" s="22">
        <f t="shared" si="14"/>
        <v>969.72592</v>
      </c>
      <c r="AO18" s="22">
        <f t="shared" si="14"/>
        <v>1006.4006400000002</v>
      </c>
      <c r="AP18" s="22">
        <f t="shared" si="14"/>
        <v>1006.4006400000002</v>
      </c>
      <c r="AQ18" s="22">
        <f t="shared" si="14"/>
        <v>961.6279999999999</v>
      </c>
      <c r="AR18" s="22">
        <f t="shared" si="14"/>
        <v>961.6279999999999</v>
      </c>
      <c r="AS18" s="22">
        <f t="shared" si="14"/>
        <v>1021.7032000000004</v>
      </c>
      <c r="AT18" s="22">
        <f t="shared" si="14"/>
        <v>1021.7032000000004</v>
      </c>
      <c r="AU18" s="22">
        <f t="shared" si="14"/>
        <v>2156.0475200000005</v>
      </c>
      <c r="AV18" s="22">
        <f t="shared" si="14"/>
        <v>2156.0475200000005</v>
      </c>
      <c r="AW18" s="22">
        <f t="shared" si="14"/>
        <v>895.3491200000001</v>
      </c>
      <c r="AX18" s="22">
        <f t="shared" si="14"/>
        <v>895.3491200000001</v>
      </c>
      <c r="AY18" s="22">
        <f t="shared" si="14"/>
        <v>965.2273600000001</v>
      </c>
      <c r="AZ18" s="22">
        <f t="shared" si="14"/>
        <v>965.2273600000001</v>
      </c>
      <c r="BA18" s="22">
        <f t="shared" si="14"/>
        <v>1002.8008000000001</v>
      </c>
      <c r="BB18" s="22">
        <f t="shared" si="14"/>
        <v>1002.8008000000001</v>
      </c>
      <c r="BC18" s="22">
        <f t="shared" si="14"/>
        <v>945.1678399999998</v>
      </c>
      <c r="BD18" s="22">
        <f t="shared" si="14"/>
        <v>945.1678399999998</v>
      </c>
      <c r="BE18" s="22">
        <f t="shared" si="14"/>
        <v>923.5011199999999</v>
      </c>
      <c r="BF18" s="22">
        <f t="shared" si="14"/>
        <v>923.5011199999999</v>
      </c>
      <c r="BG18" s="22">
        <f t="shared" si="14"/>
        <v>975.5761599999998</v>
      </c>
      <c r="BH18" s="22">
        <f t="shared" si="14"/>
        <v>975.5761599999998</v>
      </c>
      <c r="BI18" s="22">
        <f t="shared" si="14"/>
        <v>1974.1504000000002</v>
      </c>
      <c r="BJ18" s="22">
        <f t="shared" si="14"/>
        <v>1974.1504000000002</v>
      </c>
      <c r="BK18" s="22">
        <f t="shared" si="14"/>
        <v>1871.8199999999997</v>
      </c>
      <c r="BL18" s="22">
        <f t="shared" si="14"/>
        <v>1871.8199999999997</v>
      </c>
      <c r="BM18" s="22">
        <f t="shared" si="14"/>
        <v>1598.24816</v>
      </c>
      <c r="BN18" s="22">
        <f t="shared" si="14"/>
        <v>1598.24816</v>
      </c>
      <c r="BO18" s="22">
        <f aca="true" t="shared" si="15" ref="BO18:DZ18">BO21-BO19-BO20</f>
        <v>5753.627520000005</v>
      </c>
      <c r="BP18" s="22">
        <f t="shared" si="15"/>
        <v>5750.627520000005</v>
      </c>
      <c r="BQ18" s="22">
        <f t="shared" si="15"/>
        <v>3009.6134399999996</v>
      </c>
      <c r="BR18" s="22">
        <f t="shared" si="15"/>
        <v>3009.6134399999996</v>
      </c>
      <c r="BS18" s="22">
        <f t="shared" si="15"/>
        <v>3166.4424000000004</v>
      </c>
      <c r="BT18" s="22">
        <f t="shared" si="15"/>
        <v>3166.4424000000004</v>
      </c>
      <c r="BU18" s="22">
        <f t="shared" si="15"/>
        <v>4116.901760000002</v>
      </c>
      <c r="BV18" s="22">
        <f t="shared" si="15"/>
        <v>4116.901760000002</v>
      </c>
      <c r="BW18" s="22">
        <f t="shared" si="15"/>
        <v>1738.3710400000007</v>
      </c>
      <c r="BX18" s="22">
        <f t="shared" si="15"/>
        <v>1738.3710400000007</v>
      </c>
      <c r="BY18" s="22">
        <f t="shared" si="15"/>
        <v>1700.8235200000004</v>
      </c>
      <c r="BZ18" s="22">
        <f t="shared" si="15"/>
        <v>1700.8235200000004</v>
      </c>
      <c r="CA18" s="22">
        <f t="shared" si="15"/>
        <v>1661.52656</v>
      </c>
      <c r="CB18" s="22">
        <f t="shared" si="15"/>
        <v>1661.52656</v>
      </c>
      <c r="CC18" s="22">
        <f t="shared" si="15"/>
        <v>1749.2188800000008</v>
      </c>
      <c r="CD18" s="22">
        <f t="shared" si="15"/>
        <v>1749.2188800000008</v>
      </c>
      <c r="CE18" s="22">
        <f t="shared" si="15"/>
        <v>1752.79968</v>
      </c>
      <c r="CF18" s="22">
        <f t="shared" si="15"/>
        <v>1752.79968</v>
      </c>
      <c r="CG18" s="22">
        <f t="shared" si="15"/>
        <v>865.0454520000001</v>
      </c>
      <c r="CH18" s="22">
        <f t="shared" si="15"/>
        <v>865.0454520000001</v>
      </c>
      <c r="CI18" s="22">
        <f t="shared" si="15"/>
        <v>5589.3288</v>
      </c>
      <c r="CJ18" s="22">
        <f t="shared" si="15"/>
        <v>5589.3288</v>
      </c>
      <c r="CK18" s="22">
        <f t="shared" si="15"/>
        <v>5659.804640000001</v>
      </c>
      <c r="CL18" s="22">
        <f t="shared" si="15"/>
        <v>5659.804640000001</v>
      </c>
      <c r="CM18" s="22">
        <f t="shared" si="15"/>
        <v>3062.3820800000008</v>
      </c>
      <c r="CN18" s="22">
        <f t="shared" si="15"/>
        <v>3062.3820800000008</v>
      </c>
      <c r="CO18" s="22">
        <f t="shared" si="15"/>
        <v>6061.5712</v>
      </c>
      <c r="CP18" s="22">
        <f t="shared" si="15"/>
        <v>6061.5712</v>
      </c>
      <c r="CQ18" s="22">
        <f t="shared" si="15"/>
        <v>3214.0372800000014</v>
      </c>
      <c r="CR18" s="22">
        <f t="shared" si="15"/>
        <v>3214.0372800000014</v>
      </c>
      <c r="CS18" s="22">
        <f t="shared" si="15"/>
        <v>3749.525760000001</v>
      </c>
      <c r="CT18" s="22">
        <f t="shared" si="15"/>
        <v>3749.525760000001</v>
      </c>
      <c r="CU18" s="22">
        <f t="shared" si="15"/>
        <v>3703.1504000000004</v>
      </c>
      <c r="CV18" s="22">
        <f t="shared" si="15"/>
        <v>3703.1504000000004</v>
      </c>
      <c r="CW18" s="22">
        <f t="shared" si="15"/>
        <v>1683.02208</v>
      </c>
      <c r="CX18" s="22">
        <f t="shared" si="15"/>
        <v>1683.02208</v>
      </c>
      <c r="CY18" s="22">
        <f t="shared" si="15"/>
        <v>5890.950560000002</v>
      </c>
      <c r="CZ18" s="22">
        <f t="shared" si="15"/>
        <v>5890.950560000002</v>
      </c>
      <c r="DA18" s="22">
        <f t="shared" si="15"/>
        <v>2348.05968</v>
      </c>
      <c r="DB18" s="22">
        <f t="shared" si="15"/>
        <v>2348.05968</v>
      </c>
      <c r="DC18" s="22">
        <f t="shared" si="15"/>
        <v>1351.1657600000003</v>
      </c>
      <c r="DD18" s="22">
        <f t="shared" si="15"/>
        <v>1351.1657600000003</v>
      </c>
      <c r="DE18" s="22">
        <f t="shared" si="15"/>
        <v>1695.524960000001</v>
      </c>
      <c r="DF18" s="22">
        <f t="shared" si="15"/>
        <v>1695.524960000001</v>
      </c>
      <c r="DG18" s="22">
        <f t="shared" si="15"/>
        <v>3009.5302400000005</v>
      </c>
      <c r="DH18" s="22">
        <f t="shared" si="15"/>
        <v>3009.5302400000005</v>
      </c>
      <c r="DI18" s="22">
        <f t="shared" si="15"/>
        <v>1636.0144000000005</v>
      </c>
      <c r="DJ18" s="22">
        <f t="shared" si="15"/>
        <v>1636.0144000000005</v>
      </c>
      <c r="DK18" s="22">
        <f t="shared" si="15"/>
        <v>1745.3897600000007</v>
      </c>
      <c r="DL18" s="22">
        <f t="shared" si="15"/>
        <v>1745.3897600000007</v>
      </c>
      <c r="DM18" s="22">
        <f t="shared" si="15"/>
        <v>1658.0404800000006</v>
      </c>
      <c r="DN18" s="22">
        <f t="shared" si="15"/>
        <v>1658.0404800000006</v>
      </c>
      <c r="DO18" s="22">
        <f t="shared" si="15"/>
        <v>1743.65136</v>
      </c>
      <c r="DP18" s="22">
        <f t="shared" si="15"/>
        <v>1743.65136</v>
      </c>
      <c r="DQ18" s="22">
        <f t="shared" si="15"/>
        <v>1649.5656000000008</v>
      </c>
      <c r="DR18" s="22">
        <f t="shared" si="15"/>
        <v>1649.5656000000008</v>
      </c>
      <c r="DS18" s="22">
        <f t="shared" si="15"/>
        <v>3508.9513599999996</v>
      </c>
      <c r="DT18" s="22">
        <f t="shared" si="15"/>
        <v>3508.9513599999996</v>
      </c>
      <c r="DU18" s="22">
        <f t="shared" si="15"/>
        <v>3332.96512</v>
      </c>
      <c r="DV18" s="22">
        <f t="shared" si="15"/>
        <v>3332.96512</v>
      </c>
      <c r="DW18" s="22">
        <f t="shared" si="15"/>
        <v>2826.6678400000005</v>
      </c>
      <c r="DX18" s="22">
        <f t="shared" si="15"/>
        <v>2826.6678400000005</v>
      </c>
      <c r="DY18" s="22">
        <f t="shared" si="15"/>
        <v>2813.82112</v>
      </c>
      <c r="DZ18" s="22">
        <f t="shared" si="15"/>
        <v>2813.82112</v>
      </c>
      <c r="EA18" s="22">
        <f aca="true" t="shared" si="16" ref="EA18:GL18">EA21-EA19-EA20</f>
        <v>5784.7968</v>
      </c>
      <c r="EB18" s="22">
        <f t="shared" si="16"/>
        <v>5784.7968</v>
      </c>
      <c r="EC18" s="22">
        <f t="shared" si="16"/>
        <v>5775.944640000001</v>
      </c>
      <c r="ED18" s="22">
        <f t="shared" si="16"/>
        <v>5775.944640000001</v>
      </c>
      <c r="EE18" s="22">
        <f t="shared" si="16"/>
        <v>2401.274880000001</v>
      </c>
      <c r="EF18" s="22">
        <f t="shared" si="16"/>
        <v>2401.274880000001</v>
      </c>
      <c r="EG18" s="22">
        <f t="shared" si="16"/>
        <v>3542.271840000001</v>
      </c>
      <c r="EH18" s="22">
        <f t="shared" si="16"/>
        <v>3542.271840000001</v>
      </c>
      <c r="EI18" s="22">
        <f t="shared" si="16"/>
        <v>1939.0144</v>
      </c>
      <c r="EJ18" s="22">
        <f t="shared" si="16"/>
        <v>1939.0144</v>
      </c>
      <c r="EK18" s="22">
        <f t="shared" si="16"/>
        <v>2444.3480000000013</v>
      </c>
      <c r="EL18" s="22">
        <f t="shared" si="16"/>
        <v>2444.3480000000013</v>
      </c>
      <c r="EM18" s="22">
        <f t="shared" si="16"/>
        <v>2736.846720000001</v>
      </c>
      <c r="EN18" s="22">
        <f t="shared" si="16"/>
        <v>2736.846720000001</v>
      </c>
      <c r="EO18" s="22">
        <f t="shared" si="16"/>
        <v>2431.80208</v>
      </c>
      <c r="EP18" s="22">
        <f t="shared" si="16"/>
        <v>2431.80208</v>
      </c>
      <c r="EQ18" s="22">
        <f t="shared" si="16"/>
        <v>973.2776</v>
      </c>
      <c r="ER18" s="22">
        <f t="shared" si="16"/>
        <v>973.2776</v>
      </c>
      <c r="ES18" s="22">
        <f t="shared" si="16"/>
        <v>2368.46416</v>
      </c>
      <c r="ET18" s="22">
        <f t="shared" si="16"/>
        <v>2368.46416</v>
      </c>
      <c r="EU18" s="22">
        <f t="shared" si="16"/>
        <v>1964.3759999999997</v>
      </c>
      <c r="EV18" s="22">
        <f t="shared" si="16"/>
        <v>1964.3759999999997</v>
      </c>
      <c r="EW18" s="22">
        <f t="shared" si="16"/>
        <v>1060.6764799999999</v>
      </c>
      <c r="EX18" s="22">
        <f t="shared" si="16"/>
        <v>1060.6764799999999</v>
      </c>
      <c r="EY18" s="22">
        <f t="shared" si="16"/>
        <v>2918.72768</v>
      </c>
      <c r="EZ18" s="22">
        <f t="shared" si="16"/>
        <v>2918.72768</v>
      </c>
      <c r="FA18" s="22">
        <f t="shared" si="16"/>
        <v>1990.5776000000005</v>
      </c>
      <c r="FB18" s="22">
        <f t="shared" si="16"/>
        <v>1990.5776000000005</v>
      </c>
      <c r="FC18" s="22">
        <f t="shared" si="16"/>
        <v>1837.5739200000003</v>
      </c>
      <c r="FD18" s="22">
        <f t="shared" si="16"/>
        <v>1837.5739200000003</v>
      </c>
      <c r="FE18" s="22">
        <f t="shared" si="16"/>
        <v>2001.40592</v>
      </c>
      <c r="FF18" s="22">
        <f t="shared" si="16"/>
        <v>2001.40592</v>
      </c>
      <c r="FG18" s="22">
        <f t="shared" si="16"/>
        <v>1920.4236799999994</v>
      </c>
      <c r="FH18" s="22">
        <f t="shared" si="16"/>
        <v>1920.4236799999994</v>
      </c>
      <c r="FI18" s="22">
        <f t="shared" si="16"/>
        <v>2556.426560000001</v>
      </c>
      <c r="FJ18" s="22">
        <f t="shared" si="16"/>
        <v>2556.426560000001</v>
      </c>
      <c r="FK18" s="22">
        <f t="shared" si="16"/>
        <v>2169.2537600000005</v>
      </c>
      <c r="FL18" s="22">
        <f t="shared" si="16"/>
        <v>2169.2537600000005</v>
      </c>
      <c r="FM18" s="22">
        <f t="shared" si="16"/>
        <v>1803.0731200000007</v>
      </c>
      <c r="FN18" s="22">
        <f t="shared" si="16"/>
        <v>1803.0731200000007</v>
      </c>
      <c r="FO18" s="22">
        <f t="shared" si="16"/>
        <v>3001.40416</v>
      </c>
      <c r="FP18" s="22">
        <f t="shared" si="16"/>
        <v>3001.40416</v>
      </c>
      <c r="FQ18" s="22">
        <f t="shared" si="16"/>
        <v>3876.66672</v>
      </c>
      <c r="FR18" s="22">
        <f t="shared" si="16"/>
        <v>3876.66672</v>
      </c>
      <c r="FS18" s="22">
        <f t="shared" si="16"/>
        <v>4092.9799999999996</v>
      </c>
      <c r="FT18" s="22">
        <f t="shared" si="16"/>
        <v>4092.9799999999996</v>
      </c>
      <c r="FU18" s="22">
        <f t="shared" si="16"/>
        <v>3045.12832</v>
      </c>
      <c r="FV18" s="22">
        <f t="shared" si="16"/>
        <v>3045.12832</v>
      </c>
      <c r="FW18" s="22">
        <f t="shared" si="16"/>
        <v>5042.54192</v>
      </c>
      <c r="FX18" s="22">
        <f t="shared" si="16"/>
        <v>5042.54192</v>
      </c>
      <c r="FY18" s="22">
        <f t="shared" si="16"/>
        <v>4665.86672</v>
      </c>
      <c r="FZ18" s="22">
        <f t="shared" si="16"/>
        <v>4665.86672</v>
      </c>
      <c r="GA18" s="22">
        <f t="shared" si="16"/>
        <v>4996.6403199999995</v>
      </c>
      <c r="GB18" s="22">
        <f t="shared" si="16"/>
        <v>4996.6403199999995</v>
      </c>
      <c r="GC18" s="22">
        <f t="shared" si="16"/>
        <v>2971.2268799999997</v>
      </c>
      <c r="GD18" s="22">
        <f t="shared" si="16"/>
        <v>2971.2268799999997</v>
      </c>
      <c r="GE18" s="22">
        <f t="shared" si="16"/>
        <v>4775.49616</v>
      </c>
      <c r="GF18" s="22">
        <f t="shared" si="16"/>
        <v>4775.49616</v>
      </c>
      <c r="GG18" s="22">
        <f t="shared" si="16"/>
        <v>1016.5020800000002</v>
      </c>
      <c r="GH18" s="22">
        <f t="shared" si="16"/>
        <v>1016.5020800000002</v>
      </c>
      <c r="GI18" s="22">
        <f t="shared" si="16"/>
        <v>1984.1276799999991</v>
      </c>
      <c r="GJ18" s="22">
        <f t="shared" si="16"/>
        <v>1984.1276799999991</v>
      </c>
      <c r="GK18" s="22">
        <f t="shared" si="16"/>
        <v>2719.95936</v>
      </c>
      <c r="GL18" s="22">
        <f t="shared" si="16"/>
        <v>2719.95936</v>
      </c>
      <c r="GM18" s="22">
        <f aca="true" t="shared" si="17" ref="GM18:HZ18">GM21-GM19-GM20</f>
        <v>1744.7847680000002</v>
      </c>
      <c r="GN18" s="22">
        <f t="shared" si="17"/>
        <v>1744.7847680000002</v>
      </c>
      <c r="GO18" s="22">
        <f t="shared" si="17"/>
        <v>2963.88224</v>
      </c>
      <c r="GP18" s="22">
        <f t="shared" si="17"/>
        <v>2963.88224</v>
      </c>
      <c r="GQ18" s="22">
        <f t="shared" si="17"/>
        <v>1929.8318400000003</v>
      </c>
      <c r="GR18" s="22">
        <f t="shared" si="17"/>
        <v>1929.8318400000003</v>
      </c>
      <c r="GS18" s="22">
        <f t="shared" si="17"/>
        <v>4625.78368</v>
      </c>
      <c r="GT18" s="22">
        <f t="shared" si="17"/>
        <v>4625.78368</v>
      </c>
      <c r="GU18" s="22">
        <f t="shared" si="17"/>
        <v>2086.107632</v>
      </c>
      <c r="GV18" s="22">
        <f t="shared" si="17"/>
        <v>2086.107632</v>
      </c>
      <c r="GW18" s="22">
        <f t="shared" si="17"/>
        <v>3304.797280000001</v>
      </c>
      <c r="GX18" s="22">
        <f t="shared" si="17"/>
        <v>3304.797280000001</v>
      </c>
      <c r="GY18" s="22">
        <f t="shared" si="17"/>
        <v>3199.2198400000007</v>
      </c>
      <c r="GZ18" s="22">
        <f t="shared" si="17"/>
        <v>3199.2198400000007</v>
      </c>
      <c r="HA18" s="22">
        <f t="shared" si="17"/>
        <v>3425.6611199999998</v>
      </c>
      <c r="HB18" s="22">
        <f t="shared" si="17"/>
        <v>3425.6611199999998</v>
      </c>
      <c r="HC18" s="22">
        <f t="shared" si="17"/>
        <v>3450.9806400000007</v>
      </c>
      <c r="HD18" s="22">
        <f t="shared" si="17"/>
        <v>3450.9806400000007</v>
      </c>
      <c r="HE18" s="22">
        <f t="shared" si="17"/>
        <v>1959.375520000001</v>
      </c>
      <c r="HF18" s="22">
        <f t="shared" si="17"/>
        <v>1959.375520000001</v>
      </c>
      <c r="HG18" s="22">
        <f t="shared" si="17"/>
        <v>5085.38224</v>
      </c>
      <c r="HH18" s="22">
        <f t="shared" si="17"/>
        <v>5085.38224</v>
      </c>
      <c r="HI18" s="22">
        <f t="shared" si="17"/>
        <v>2970.8206400000004</v>
      </c>
      <c r="HJ18" s="22">
        <f t="shared" si="17"/>
        <v>2970.8206400000004</v>
      </c>
      <c r="HK18" s="22">
        <f t="shared" si="17"/>
        <v>2624.4609120000005</v>
      </c>
      <c r="HL18" s="22">
        <f t="shared" si="17"/>
        <v>2624.4609120000005</v>
      </c>
      <c r="HM18" s="22">
        <f t="shared" si="17"/>
        <v>1936.4558399999999</v>
      </c>
      <c r="HN18" s="22">
        <f t="shared" si="17"/>
        <v>1936.4558399999999</v>
      </c>
      <c r="HO18" s="22">
        <f t="shared" si="17"/>
        <v>1956.8552000000002</v>
      </c>
      <c r="HP18" s="22">
        <f t="shared" si="17"/>
        <v>1956.8552000000002</v>
      </c>
      <c r="HQ18" s="22">
        <f t="shared" si="17"/>
        <v>1944.4062399999998</v>
      </c>
      <c r="HR18" s="22">
        <f t="shared" si="17"/>
        <v>1944.4062399999998</v>
      </c>
      <c r="HS18" s="22">
        <f t="shared" si="17"/>
        <v>1891.8067200000005</v>
      </c>
      <c r="HT18" s="22">
        <f t="shared" si="17"/>
        <v>1891.8067200000005</v>
      </c>
      <c r="HU18" s="22">
        <f t="shared" si="17"/>
        <v>2070.361280000001</v>
      </c>
      <c r="HV18" s="22">
        <f t="shared" si="17"/>
        <v>2070.361280000001</v>
      </c>
      <c r="HW18" s="22">
        <f t="shared" si="17"/>
        <v>2882.4980800000017</v>
      </c>
      <c r="HX18" s="22">
        <f t="shared" si="17"/>
        <v>2882.4980800000017</v>
      </c>
      <c r="HY18" s="22">
        <f t="shared" si="17"/>
        <v>3224.041760000002</v>
      </c>
      <c r="HZ18" s="22">
        <f t="shared" si="17"/>
        <v>3224.041760000002</v>
      </c>
    </row>
    <row r="19" spans="1:234" s="9" customFormat="1" ht="25.5">
      <c r="A19" s="14">
        <v>8</v>
      </c>
      <c r="B19" s="23" t="s">
        <v>148</v>
      </c>
      <c r="C19" s="22">
        <v>4511.9</v>
      </c>
      <c r="D19" s="22">
        <v>4511.9</v>
      </c>
      <c r="E19" s="22">
        <v>6912.1</v>
      </c>
      <c r="F19" s="22">
        <v>6912.1</v>
      </c>
      <c r="G19" s="22">
        <v>3222.9</v>
      </c>
      <c r="H19" s="22">
        <v>3222.9</v>
      </c>
      <c r="I19" s="22">
        <v>4734.8</v>
      </c>
      <c r="J19" s="22">
        <v>4734.8</v>
      </c>
      <c r="K19" s="22">
        <v>5083.2</v>
      </c>
      <c r="L19" s="22">
        <v>5083.2</v>
      </c>
      <c r="M19" s="22">
        <v>3757.8</v>
      </c>
      <c r="N19" s="22">
        <v>3757.8</v>
      </c>
      <c r="O19" s="22">
        <v>1513.4</v>
      </c>
      <c r="P19" s="22">
        <v>1513.4</v>
      </c>
      <c r="Q19" s="22">
        <v>6581.6</v>
      </c>
      <c r="R19" s="22">
        <v>6581.6</v>
      </c>
      <c r="S19" s="22">
        <v>2109.2</v>
      </c>
      <c r="T19" s="22">
        <v>2109.2</v>
      </c>
      <c r="U19" s="22">
        <v>1816.3</v>
      </c>
      <c r="V19" s="22">
        <v>1816.3</v>
      </c>
      <c r="W19" s="22">
        <v>6749.5</v>
      </c>
      <c r="X19" s="22">
        <v>6749.5</v>
      </c>
      <c r="Y19" s="22">
        <v>1160</v>
      </c>
      <c r="Z19" s="22">
        <v>1160</v>
      </c>
      <c r="AA19" s="22">
        <v>1192.5</v>
      </c>
      <c r="AB19" s="22">
        <v>1192.5</v>
      </c>
      <c r="AC19" s="22">
        <v>1224.8</v>
      </c>
      <c r="AD19" s="22">
        <v>1224.8</v>
      </c>
      <c r="AE19" s="22">
        <v>1206.4</v>
      </c>
      <c r="AF19" s="22">
        <v>1206.4</v>
      </c>
      <c r="AG19" s="22">
        <v>1184</v>
      </c>
      <c r="AH19" s="22">
        <v>1184</v>
      </c>
      <c r="AI19" s="22">
        <v>1170.4</v>
      </c>
      <c r="AJ19" s="22">
        <v>1170.4</v>
      </c>
      <c r="AK19" s="22">
        <v>746</v>
      </c>
      <c r="AL19" s="22">
        <v>746</v>
      </c>
      <c r="AM19" s="22">
        <v>1187.2</v>
      </c>
      <c r="AN19" s="22">
        <v>1187.2</v>
      </c>
      <c r="AO19" s="22">
        <v>1148.6</v>
      </c>
      <c r="AP19" s="22">
        <v>1148.6</v>
      </c>
      <c r="AQ19" s="22">
        <v>1209</v>
      </c>
      <c r="AR19" s="22">
        <v>1209</v>
      </c>
      <c r="AS19" s="22">
        <v>1150.3</v>
      </c>
      <c r="AT19" s="22">
        <v>1150.3</v>
      </c>
      <c r="AU19" s="22">
        <v>61</v>
      </c>
      <c r="AV19" s="22">
        <v>61</v>
      </c>
      <c r="AW19" s="22">
        <v>1249.6</v>
      </c>
      <c r="AX19" s="22">
        <v>1249.6</v>
      </c>
      <c r="AY19" s="22">
        <v>1201.2</v>
      </c>
      <c r="AZ19" s="22">
        <v>1201.2</v>
      </c>
      <c r="BA19" s="22">
        <v>1153.3</v>
      </c>
      <c r="BB19" s="22">
        <v>1153.3</v>
      </c>
      <c r="BC19" s="22">
        <v>1158.3</v>
      </c>
      <c r="BD19" s="22">
        <v>1158.3</v>
      </c>
      <c r="BE19" s="22">
        <v>1234.7</v>
      </c>
      <c r="BF19" s="22">
        <v>1234.7</v>
      </c>
      <c r="BG19" s="22">
        <v>1182.9</v>
      </c>
      <c r="BH19" s="22">
        <v>1182.9</v>
      </c>
      <c r="BI19" s="22">
        <v>1337.4</v>
      </c>
      <c r="BJ19" s="22">
        <v>1337.4</v>
      </c>
      <c r="BK19" s="22">
        <v>1403.4</v>
      </c>
      <c r="BL19" s="22">
        <v>1403.4</v>
      </c>
      <c r="BM19" s="22">
        <v>1698.5</v>
      </c>
      <c r="BN19" s="22">
        <v>1698.5</v>
      </c>
      <c r="BO19" s="22">
        <v>6836.9</v>
      </c>
      <c r="BP19" s="22">
        <v>6839.9</v>
      </c>
      <c r="BQ19" s="22">
        <v>3531.8</v>
      </c>
      <c r="BR19" s="22">
        <v>3531.8</v>
      </c>
      <c r="BS19" s="22">
        <v>3732</v>
      </c>
      <c r="BT19" s="22">
        <v>3732</v>
      </c>
      <c r="BU19" s="22">
        <v>5159.7</v>
      </c>
      <c r="BV19" s="22">
        <v>5159.7</v>
      </c>
      <c r="BW19" s="22">
        <v>1709.8</v>
      </c>
      <c r="BX19" s="22">
        <v>1709.8</v>
      </c>
      <c r="BY19" s="22">
        <v>1763.7</v>
      </c>
      <c r="BZ19" s="22">
        <v>1763.7</v>
      </c>
      <c r="CA19" s="22">
        <v>1823.2</v>
      </c>
      <c r="CB19" s="22">
        <v>1823.2</v>
      </c>
      <c r="CC19" s="22">
        <v>1684.6</v>
      </c>
      <c r="CD19" s="22">
        <v>1684.6</v>
      </c>
      <c r="CE19" s="22">
        <v>1719.5</v>
      </c>
      <c r="CF19" s="22">
        <v>1719.5</v>
      </c>
      <c r="CG19" s="22">
        <v>981.8</v>
      </c>
      <c r="CH19" s="22">
        <v>981.8</v>
      </c>
      <c r="CI19" s="22">
        <v>6678.8</v>
      </c>
      <c r="CJ19" s="22">
        <v>6678.8</v>
      </c>
      <c r="CK19" s="22">
        <v>6779.4</v>
      </c>
      <c r="CL19" s="22">
        <v>6779.4</v>
      </c>
      <c r="CM19" s="22">
        <v>3933.2</v>
      </c>
      <c r="CN19" s="22">
        <v>3933.2</v>
      </c>
      <c r="CO19" s="22">
        <v>6818.1</v>
      </c>
      <c r="CP19" s="22">
        <v>6818.1</v>
      </c>
      <c r="CQ19" s="22">
        <v>3816</v>
      </c>
      <c r="CR19" s="22">
        <v>3816</v>
      </c>
      <c r="CS19" s="22">
        <v>4693.2</v>
      </c>
      <c r="CT19" s="22">
        <v>4693.2</v>
      </c>
      <c r="CU19" s="22">
        <v>4737.3</v>
      </c>
      <c r="CV19" s="22">
        <v>4737.3</v>
      </c>
      <c r="CW19" s="22">
        <v>1772.1</v>
      </c>
      <c r="CX19" s="22">
        <v>1772.1</v>
      </c>
      <c r="CY19" s="22">
        <v>6686.6</v>
      </c>
      <c r="CZ19" s="22">
        <v>6686.6</v>
      </c>
      <c r="DA19" s="22">
        <v>2844.9</v>
      </c>
      <c r="DB19" s="22">
        <v>2844.9</v>
      </c>
      <c r="DC19" s="22">
        <v>1400.3</v>
      </c>
      <c r="DD19" s="22">
        <v>1400.3</v>
      </c>
      <c r="DE19" s="22">
        <v>3515.2</v>
      </c>
      <c r="DF19" s="22">
        <v>3515.2</v>
      </c>
      <c r="DG19" s="22">
        <v>3477.6</v>
      </c>
      <c r="DH19" s="22">
        <v>3477.6</v>
      </c>
      <c r="DI19" s="22">
        <v>1768.2</v>
      </c>
      <c r="DJ19" s="22">
        <v>1768.2</v>
      </c>
      <c r="DK19" s="22">
        <v>1661.2</v>
      </c>
      <c r="DL19" s="22">
        <v>1661.2</v>
      </c>
      <c r="DM19" s="22">
        <v>1753.4</v>
      </c>
      <c r="DN19" s="22">
        <v>1753.4</v>
      </c>
      <c r="DO19" s="22">
        <v>1739.7</v>
      </c>
      <c r="DP19" s="22">
        <v>1739.7</v>
      </c>
      <c r="DQ19" s="22">
        <v>1762.6</v>
      </c>
      <c r="DR19" s="22">
        <v>1762.6</v>
      </c>
      <c r="DS19" s="22">
        <v>4441.5</v>
      </c>
      <c r="DT19" s="22">
        <v>4441.5</v>
      </c>
      <c r="DU19" s="22">
        <v>4212.2</v>
      </c>
      <c r="DV19" s="22">
        <v>4212.2</v>
      </c>
      <c r="DW19" s="22">
        <v>3247.4</v>
      </c>
      <c r="DX19" s="22">
        <v>3247.4</v>
      </c>
      <c r="DY19" s="22">
        <v>3282.1</v>
      </c>
      <c r="DZ19" s="22">
        <v>3282.1</v>
      </c>
      <c r="EA19" s="22">
        <v>6933.4</v>
      </c>
      <c r="EB19" s="22">
        <v>6933.4</v>
      </c>
      <c r="EC19" s="22">
        <v>7093.3</v>
      </c>
      <c r="ED19" s="22">
        <v>7093.3</v>
      </c>
      <c r="EE19" s="22">
        <v>2726.8</v>
      </c>
      <c r="EF19" s="22">
        <v>2726.8</v>
      </c>
      <c r="EG19" s="22">
        <v>4047.3</v>
      </c>
      <c r="EH19" s="22">
        <v>4047.3</v>
      </c>
      <c r="EI19" s="22">
        <v>2292.4</v>
      </c>
      <c r="EJ19" s="22">
        <v>2292.4</v>
      </c>
      <c r="EK19" s="22">
        <v>2671.2</v>
      </c>
      <c r="EL19" s="22">
        <v>2671.2</v>
      </c>
      <c r="EM19" s="22">
        <v>3363</v>
      </c>
      <c r="EN19" s="22">
        <v>3363</v>
      </c>
      <c r="EO19" s="22">
        <v>2710.8</v>
      </c>
      <c r="EP19" s="22">
        <v>2710.8</v>
      </c>
      <c r="EQ19" s="22">
        <v>1194.7</v>
      </c>
      <c r="ER19" s="22">
        <v>1194.7</v>
      </c>
      <c r="ES19" s="22">
        <v>2854.1</v>
      </c>
      <c r="ET19" s="22">
        <v>2854.1</v>
      </c>
      <c r="EU19" s="22">
        <v>2343.8</v>
      </c>
      <c r="EV19" s="22">
        <v>2343.8</v>
      </c>
      <c r="EW19" s="22">
        <v>1099.9</v>
      </c>
      <c r="EX19" s="22">
        <v>1099.9</v>
      </c>
      <c r="EY19" s="22">
        <v>3551.4</v>
      </c>
      <c r="EZ19" s="22">
        <v>3551.4</v>
      </c>
      <c r="FA19" s="22">
        <v>2328.2</v>
      </c>
      <c r="FB19" s="22">
        <v>2328.2</v>
      </c>
      <c r="FC19" s="22">
        <v>2456.9</v>
      </c>
      <c r="FD19" s="22">
        <v>2456.9</v>
      </c>
      <c r="FE19" s="22">
        <v>2339.4</v>
      </c>
      <c r="FF19" s="22">
        <v>2339.4</v>
      </c>
      <c r="FG19" s="22">
        <v>2372.4</v>
      </c>
      <c r="FH19" s="22">
        <v>2372.4</v>
      </c>
      <c r="FI19" s="22">
        <v>3410</v>
      </c>
      <c r="FJ19" s="22">
        <v>3410</v>
      </c>
      <c r="FK19" s="22">
        <v>2653.6</v>
      </c>
      <c r="FL19" s="22">
        <v>2653.6</v>
      </c>
      <c r="FM19" s="22">
        <v>2486.1</v>
      </c>
      <c r="FN19" s="22">
        <v>2486.1</v>
      </c>
      <c r="FO19" s="22">
        <v>3478.5</v>
      </c>
      <c r="FP19" s="22">
        <v>3478.5</v>
      </c>
      <c r="FQ19" s="22">
        <v>4671.7</v>
      </c>
      <c r="FR19" s="22">
        <v>4671.7</v>
      </c>
      <c r="FS19" s="22">
        <v>4874.3</v>
      </c>
      <c r="FT19" s="22">
        <v>4874.3</v>
      </c>
      <c r="FU19" s="22">
        <v>3429.3</v>
      </c>
      <c r="FV19" s="22">
        <v>3429.3</v>
      </c>
      <c r="FW19" s="22">
        <v>5492.6</v>
      </c>
      <c r="FX19" s="22">
        <v>5492.6</v>
      </c>
      <c r="FY19" s="22">
        <v>5536.9</v>
      </c>
      <c r="FZ19" s="22">
        <v>5536.9</v>
      </c>
      <c r="GA19" s="22">
        <v>5527.8</v>
      </c>
      <c r="GB19" s="22">
        <v>5527.8</v>
      </c>
      <c r="GC19" s="22">
        <v>3493.6</v>
      </c>
      <c r="GD19" s="22">
        <v>3493.6</v>
      </c>
      <c r="GE19" s="22">
        <v>2975.1</v>
      </c>
      <c r="GF19" s="22">
        <v>2975.1</v>
      </c>
      <c r="GG19" s="22">
        <v>1148</v>
      </c>
      <c r="GH19" s="22">
        <v>1148</v>
      </c>
      <c r="GI19" s="22">
        <v>2335.3</v>
      </c>
      <c r="GJ19" s="22">
        <v>2335.3</v>
      </c>
      <c r="GK19" s="22">
        <v>3298</v>
      </c>
      <c r="GL19" s="22">
        <v>3298</v>
      </c>
      <c r="GM19" s="22">
        <v>2092</v>
      </c>
      <c r="GN19" s="22">
        <v>2092</v>
      </c>
      <c r="GO19" s="22">
        <v>3536.5</v>
      </c>
      <c r="GP19" s="22">
        <v>3536.5</v>
      </c>
      <c r="GQ19" s="22">
        <v>2417</v>
      </c>
      <c r="GR19" s="22">
        <v>2417</v>
      </c>
      <c r="GS19" s="22">
        <v>6351.1</v>
      </c>
      <c r="GT19" s="22">
        <v>6351.1</v>
      </c>
      <c r="GU19" s="22">
        <v>2547.2</v>
      </c>
      <c r="GV19" s="22">
        <v>2547.2</v>
      </c>
      <c r="GW19" s="22">
        <v>3791.4</v>
      </c>
      <c r="GX19" s="22">
        <v>3791.4</v>
      </c>
      <c r="GY19" s="22">
        <v>3880.8</v>
      </c>
      <c r="GZ19" s="22">
        <v>3880.8</v>
      </c>
      <c r="HA19" s="22">
        <v>4093</v>
      </c>
      <c r="HB19" s="22">
        <v>4093</v>
      </c>
      <c r="HC19" s="22">
        <v>4031.4</v>
      </c>
      <c r="HD19" s="22">
        <v>4031.4</v>
      </c>
      <c r="HE19" s="22">
        <v>2345.7</v>
      </c>
      <c r="HF19" s="22">
        <v>2345.7</v>
      </c>
      <c r="HG19" s="22">
        <v>5385.7</v>
      </c>
      <c r="HH19" s="22">
        <v>5385.7</v>
      </c>
      <c r="HI19" s="22">
        <v>4114.5</v>
      </c>
      <c r="HJ19" s="22">
        <v>4114.5</v>
      </c>
      <c r="HK19" s="22">
        <v>3023.3</v>
      </c>
      <c r="HL19" s="22">
        <v>3023.3</v>
      </c>
      <c r="HM19" s="22">
        <v>2403.8</v>
      </c>
      <c r="HN19" s="22">
        <v>2403.8</v>
      </c>
      <c r="HO19" s="22">
        <v>2379.1</v>
      </c>
      <c r="HP19" s="24">
        <v>2379.1</v>
      </c>
      <c r="HQ19" s="22">
        <v>2398.5</v>
      </c>
      <c r="HR19" s="22">
        <v>2398.5</v>
      </c>
      <c r="HS19" s="22">
        <v>2454.3</v>
      </c>
      <c r="HT19" s="22">
        <v>2454.3</v>
      </c>
      <c r="HU19" s="22">
        <v>2636.7</v>
      </c>
      <c r="HV19" s="22">
        <v>2636.7</v>
      </c>
      <c r="HW19" s="22">
        <v>3722.6</v>
      </c>
      <c r="HX19" s="22">
        <v>3722.6</v>
      </c>
      <c r="HY19" s="22">
        <v>3835.6</v>
      </c>
      <c r="HZ19" s="22">
        <v>3835.6</v>
      </c>
    </row>
    <row r="20" spans="1:234" s="9" customFormat="1" ht="12.75">
      <c r="A20" s="14">
        <v>9</v>
      </c>
      <c r="B20" s="15" t="s">
        <v>149</v>
      </c>
      <c r="C20" s="14">
        <v>323.7</v>
      </c>
      <c r="D20" s="14">
        <v>323.7</v>
      </c>
      <c r="E20" s="14">
        <v>502</v>
      </c>
      <c r="F20" s="14">
        <v>502</v>
      </c>
      <c r="G20" s="14">
        <v>237.2</v>
      </c>
      <c r="H20" s="14">
        <v>237.2</v>
      </c>
      <c r="I20" s="14">
        <v>346.1</v>
      </c>
      <c r="J20" s="14">
        <v>346.1</v>
      </c>
      <c r="K20" s="14">
        <v>360.8</v>
      </c>
      <c r="L20" s="14">
        <v>360.8</v>
      </c>
      <c r="M20" s="14">
        <v>271.3</v>
      </c>
      <c r="N20" s="14">
        <v>271.3</v>
      </c>
      <c r="O20" s="14">
        <v>107</v>
      </c>
      <c r="P20" s="14">
        <v>107</v>
      </c>
      <c r="Q20" s="14">
        <v>485</v>
      </c>
      <c r="R20" s="14">
        <v>485</v>
      </c>
      <c r="S20" s="14">
        <v>147.4</v>
      </c>
      <c r="T20" s="14">
        <v>147.4</v>
      </c>
      <c r="U20" s="14">
        <v>134.7</v>
      </c>
      <c r="V20" s="14">
        <v>134.7</v>
      </c>
      <c r="W20" s="14">
        <v>490.9</v>
      </c>
      <c r="X20" s="14">
        <v>490.9</v>
      </c>
      <c r="Y20" s="14">
        <v>83.3</v>
      </c>
      <c r="Z20" s="14">
        <v>83.3</v>
      </c>
      <c r="AA20" s="14">
        <v>83.6</v>
      </c>
      <c r="AB20" s="14">
        <v>83.6</v>
      </c>
      <c r="AC20" s="25">
        <v>84</v>
      </c>
      <c r="AD20" s="25">
        <v>84</v>
      </c>
      <c r="AE20" s="14">
        <v>83.8</v>
      </c>
      <c r="AF20" s="14">
        <v>83.8</v>
      </c>
      <c r="AG20" s="14">
        <v>84</v>
      </c>
      <c r="AH20" s="14">
        <v>84</v>
      </c>
      <c r="AI20" s="14">
        <v>84.1</v>
      </c>
      <c r="AJ20" s="14">
        <v>84.1</v>
      </c>
      <c r="AK20" s="14">
        <v>85</v>
      </c>
      <c r="AL20" s="14">
        <v>85</v>
      </c>
      <c r="AM20" s="14">
        <v>84.1</v>
      </c>
      <c r="AN20" s="14">
        <v>84.1</v>
      </c>
      <c r="AO20" s="14">
        <v>84.1</v>
      </c>
      <c r="AP20" s="14">
        <v>84.1</v>
      </c>
      <c r="AQ20" s="14">
        <v>84.7</v>
      </c>
      <c r="AR20" s="14">
        <v>84.7</v>
      </c>
      <c r="AS20" s="14">
        <v>84.7</v>
      </c>
      <c r="AT20" s="14">
        <v>84.7</v>
      </c>
      <c r="AU20" s="14">
        <v>0.6</v>
      </c>
      <c r="AV20" s="14">
        <v>0.6</v>
      </c>
      <c r="AW20" s="14">
        <v>83.7</v>
      </c>
      <c r="AX20" s="14">
        <v>83.7</v>
      </c>
      <c r="AY20" s="14">
        <v>84.5</v>
      </c>
      <c r="AZ20" s="14">
        <v>84.5</v>
      </c>
      <c r="BA20" s="14">
        <v>84.1</v>
      </c>
      <c r="BB20" s="14">
        <v>84.1</v>
      </c>
      <c r="BC20" s="25">
        <v>82</v>
      </c>
      <c r="BD20" s="25">
        <v>82</v>
      </c>
      <c r="BE20" s="14">
        <v>84.2</v>
      </c>
      <c r="BF20" s="14">
        <v>84.2</v>
      </c>
      <c r="BG20" s="14">
        <v>84.2</v>
      </c>
      <c r="BH20" s="14">
        <v>84.2</v>
      </c>
      <c r="BI20" s="14">
        <v>129.2</v>
      </c>
      <c r="BJ20" s="14">
        <v>129.2</v>
      </c>
      <c r="BK20" s="14">
        <v>128.4</v>
      </c>
      <c r="BL20" s="14">
        <v>128.4</v>
      </c>
      <c r="BM20" s="22">
        <v>128.6</v>
      </c>
      <c r="BN20" s="22">
        <v>128.6</v>
      </c>
      <c r="BO20" s="14">
        <v>491.2</v>
      </c>
      <c r="BP20" s="14">
        <v>491.2</v>
      </c>
      <c r="BQ20" s="14">
        <v>255.1</v>
      </c>
      <c r="BR20" s="14">
        <v>255.1</v>
      </c>
      <c r="BS20" s="14">
        <v>269.1</v>
      </c>
      <c r="BT20" s="14">
        <v>269.1</v>
      </c>
      <c r="BU20" s="14">
        <v>361.9</v>
      </c>
      <c r="BV20" s="14">
        <v>361.9</v>
      </c>
      <c r="BW20" s="22">
        <v>134.5</v>
      </c>
      <c r="BX20" s="22">
        <v>134.5</v>
      </c>
      <c r="BY20" s="14">
        <v>135.2</v>
      </c>
      <c r="BZ20" s="14">
        <v>135.2</v>
      </c>
      <c r="CA20" s="14">
        <v>135.9</v>
      </c>
      <c r="CB20" s="14">
        <v>135.9</v>
      </c>
      <c r="CC20" s="22">
        <v>134</v>
      </c>
      <c r="CD20" s="22">
        <v>134</v>
      </c>
      <c r="CE20" s="14">
        <v>135.4</v>
      </c>
      <c r="CF20" s="14">
        <v>135.4</v>
      </c>
      <c r="CG20" s="14">
        <v>326.5</v>
      </c>
      <c r="CH20" s="14">
        <v>326.5</v>
      </c>
      <c r="CI20" s="14">
        <v>478.6</v>
      </c>
      <c r="CJ20" s="14">
        <v>478.6</v>
      </c>
      <c r="CK20" s="14">
        <v>485.2</v>
      </c>
      <c r="CL20" s="14">
        <v>485.2</v>
      </c>
      <c r="CM20" s="14">
        <v>272.9</v>
      </c>
      <c r="CN20" s="14">
        <v>272.9</v>
      </c>
      <c r="CO20" s="14">
        <v>502.4</v>
      </c>
      <c r="CP20" s="14">
        <v>502.4</v>
      </c>
      <c r="CQ20" s="14">
        <v>274.2</v>
      </c>
      <c r="CR20" s="14">
        <v>274.2</v>
      </c>
      <c r="CS20" s="14">
        <v>329.4</v>
      </c>
      <c r="CT20" s="14">
        <v>329.4</v>
      </c>
      <c r="CU20" s="14">
        <v>329.2</v>
      </c>
      <c r="CV20" s="14">
        <v>329.2</v>
      </c>
      <c r="CW20" s="14">
        <v>134.7</v>
      </c>
      <c r="CX20" s="14">
        <v>134.7</v>
      </c>
      <c r="CY20" s="14">
        <v>490.7</v>
      </c>
      <c r="CZ20" s="14">
        <v>490.7</v>
      </c>
      <c r="DA20" s="14">
        <v>202.5</v>
      </c>
      <c r="DB20" s="14">
        <v>202.5</v>
      </c>
      <c r="DC20" s="14">
        <v>107.3</v>
      </c>
      <c r="DD20" s="14">
        <v>107.3</v>
      </c>
      <c r="DE20" s="22">
        <v>1493.1</v>
      </c>
      <c r="DF20" s="22">
        <v>1493.1</v>
      </c>
      <c r="DG20" s="14">
        <v>253</v>
      </c>
      <c r="DH20" s="14">
        <v>253</v>
      </c>
      <c r="DI20" s="14">
        <v>132.8</v>
      </c>
      <c r="DJ20" s="14">
        <v>132.8</v>
      </c>
      <c r="DK20" s="14">
        <v>132.9</v>
      </c>
      <c r="DL20" s="14">
        <v>132.9</v>
      </c>
      <c r="DM20" s="25">
        <v>133</v>
      </c>
      <c r="DN20" s="25">
        <v>133</v>
      </c>
      <c r="DO20" s="14">
        <v>135.9</v>
      </c>
      <c r="DP20" s="14">
        <v>135.9</v>
      </c>
      <c r="DQ20" s="14">
        <v>133.1</v>
      </c>
      <c r="DR20" s="14">
        <v>133.1</v>
      </c>
      <c r="DS20" s="22">
        <v>310.1</v>
      </c>
      <c r="DT20" s="22">
        <v>310.1</v>
      </c>
      <c r="DU20" s="22">
        <v>294.3</v>
      </c>
      <c r="DV20" s="22">
        <v>294.3</v>
      </c>
      <c r="DW20" s="22">
        <v>237</v>
      </c>
      <c r="DX20" s="22">
        <v>237</v>
      </c>
      <c r="DY20" s="22">
        <v>237.7</v>
      </c>
      <c r="DZ20" s="22">
        <v>237.7</v>
      </c>
      <c r="EA20" s="22">
        <v>496.1</v>
      </c>
      <c r="EB20" s="22">
        <v>496.1</v>
      </c>
      <c r="EC20" s="22">
        <v>502.1</v>
      </c>
      <c r="ED20" s="22">
        <v>502.1</v>
      </c>
      <c r="EE20" s="22">
        <v>200</v>
      </c>
      <c r="EF20" s="22">
        <v>200</v>
      </c>
      <c r="EG20" s="22">
        <v>296.1</v>
      </c>
      <c r="EH20" s="22">
        <v>296.1</v>
      </c>
      <c r="EI20" s="22">
        <v>165.1</v>
      </c>
      <c r="EJ20" s="22">
        <v>165.1</v>
      </c>
      <c r="EK20" s="22">
        <v>199.6</v>
      </c>
      <c r="EL20" s="22">
        <v>199.6</v>
      </c>
      <c r="EM20" s="22">
        <v>237.9</v>
      </c>
      <c r="EN20" s="22">
        <v>237.9</v>
      </c>
      <c r="EO20" s="22">
        <v>200.6</v>
      </c>
      <c r="EP20" s="22">
        <v>200.6</v>
      </c>
      <c r="EQ20" s="22">
        <v>84.6</v>
      </c>
      <c r="ER20" s="22">
        <v>84.6</v>
      </c>
      <c r="ES20" s="22">
        <v>203.7</v>
      </c>
      <c r="ET20" s="22">
        <v>203.7</v>
      </c>
      <c r="EU20" s="22">
        <v>168.1</v>
      </c>
      <c r="EV20" s="22">
        <v>168.1</v>
      </c>
      <c r="EW20" s="22">
        <v>84.3</v>
      </c>
      <c r="EX20" s="22">
        <v>84.3</v>
      </c>
      <c r="EY20" s="22">
        <v>252.4</v>
      </c>
      <c r="EZ20" s="22">
        <v>252.4</v>
      </c>
      <c r="FA20" s="22">
        <v>168.5</v>
      </c>
      <c r="FB20" s="22">
        <v>168.5</v>
      </c>
      <c r="FC20" s="22">
        <v>167.5</v>
      </c>
      <c r="FD20" s="22">
        <v>167.5</v>
      </c>
      <c r="FE20" s="22">
        <v>169.3</v>
      </c>
      <c r="FF20" s="22">
        <v>169.3</v>
      </c>
      <c r="FG20" s="22">
        <v>167.5</v>
      </c>
      <c r="FH20" s="22">
        <v>167.5</v>
      </c>
      <c r="FI20" s="22">
        <v>232.7</v>
      </c>
      <c r="FJ20" s="22">
        <v>232.7</v>
      </c>
      <c r="FK20" s="22">
        <v>188.1</v>
      </c>
      <c r="FL20" s="22">
        <v>188.1</v>
      </c>
      <c r="FM20" s="22">
        <v>167.3</v>
      </c>
      <c r="FN20" s="22">
        <v>167.3</v>
      </c>
      <c r="FO20" s="22">
        <v>252.8</v>
      </c>
      <c r="FP20" s="22">
        <v>252.8</v>
      </c>
      <c r="FQ20" s="22">
        <v>333.5</v>
      </c>
      <c r="FR20" s="22">
        <v>333.5</v>
      </c>
      <c r="FS20" s="22">
        <v>349.7</v>
      </c>
      <c r="FT20" s="22">
        <v>349.7</v>
      </c>
      <c r="FU20" s="22">
        <v>252.5</v>
      </c>
      <c r="FV20" s="22">
        <v>252.5</v>
      </c>
      <c r="FW20" s="22">
        <v>410.9</v>
      </c>
      <c r="FX20" s="22">
        <v>410.9</v>
      </c>
      <c r="FY20" s="22">
        <v>398.1</v>
      </c>
      <c r="FZ20" s="22">
        <v>398.1</v>
      </c>
      <c r="GA20" s="22">
        <v>410.6</v>
      </c>
      <c r="GB20" s="22">
        <v>410.6</v>
      </c>
      <c r="GC20" s="22">
        <v>252.2</v>
      </c>
      <c r="GD20" s="22">
        <v>252.2</v>
      </c>
      <c r="GE20" s="22">
        <v>302.3</v>
      </c>
      <c r="GF20" s="22">
        <v>302.3</v>
      </c>
      <c r="GG20" s="22">
        <v>84.5</v>
      </c>
      <c r="GH20" s="22">
        <v>84.5</v>
      </c>
      <c r="GI20" s="22">
        <v>168.4</v>
      </c>
      <c r="GJ20" s="22">
        <v>168.4</v>
      </c>
      <c r="GK20" s="22">
        <v>234.8</v>
      </c>
      <c r="GL20" s="22">
        <v>234.8</v>
      </c>
      <c r="GM20" s="22">
        <v>149.7</v>
      </c>
      <c r="GN20" s="22">
        <v>149.7</v>
      </c>
      <c r="GO20" s="22">
        <v>253.5</v>
      </c>
      <c r="GP20" s="22">
        <v>253.5</v>
      </c>
      <c r="GQ20" s="22">
        <v>169.6</v>
      </c>
      <c r="GR20" s="22">
        <v>169.6</v>
      </c>
      <c r="GS20" s="22">
        <v>428.2</v>
      </c>
      <c r="GT20" s="22">
        <v>428.2</v>
      </c>
      <c r="GU20" s="22">
        <v>180.8</v>
      </c>
      <c r="GV20" s="22">
        <v>180.8</v>
      </c>
      <c r="GW20" s="22">
        <v>276.8</v>
      </c>
      <c r="GX20" s="22">
        <v>276.8</v>
      </c>
      <c r="GY20" s="22">
        <v>276.2</v>
      </c>
      <c r="GZ20" s="22">
        <v>276.2</v>
      </c>
      <c r="HA20" s="22">
        <v>293.3</v>
      </c>
      <c r="HB20" s="22">
        <v>293.3</v>
      </c>
      <c r="HC20" s="22">
        <v>291.9</v>
      </c>
      <c r="HD20" s="22">
        <v>291.9</v>
      </c>
      <c r="HE20" s="22">
        <v>167.9</v>
      </c>
      <c r="HF20" s="22">
        <v>167.9</v>
      </c>
      <c r="HG20" s="22">
        <v>408.4</v>
      </c>
      <c r="HH20" s="22">
        <v>408.4</v>
      </c>
      <c r="HI20" s="22">
        <v>276.4</v>
      </c>
      <c r="HJ20" s="22">
        <v>276.4</v>
      </c>
      <c r="HK20" s="22">
        <v>220.3</v>
      </c>
      <c r="HL20" s="22">
        <v>220.3</v>
      </c>
      <c r="HM20" s="22">
        <v>169.3</v>
      </c>
      <c r="HN20" s="22">
        <v>169.3</v>
      </c>
      <c r="HO20" s="22">
        <v>169.2</v>
      </c>
      <c r="HP20" s="24">
        <v>169.2</v>
      </c>
      <c r="HQ20" s="22">
        <v>169.4</v>
      </c>
      <c r="HR20" s="22">
        <v>169.4</v>
      </c>
      <c r="HS20" s="22">
        <v>169.5</v>
      </c>
      <c r="HT20" s="22">
        <v>169.5</v>
      </c>
      <c r="HU20" s="22">
        <v>183.7</v>
      </c>
      <c r="HV20" s="22">
        <v>183.7</v>
      </c>
      <c r="HW20" s="22">
        <v>257.7</v>
      </c>
      <c r="HX20" s="22">
        <v>257.7</v>
      </c>
      <c r="HY20" s="22">
        <v>275.4</v>
      </c>
      <c r="HZ20" s="22">
        <v>275.4</v>
      </c>
    </row>
    <row r="21" spans="1:234" ht="12.75">
      <c r="A21" s="11"/>
      <c r="B21" s="17" t="s">
        <v>150</v>
      </c>
      <c r="C21" s="21">
        <f aca="true" t="shared" si="18" ref="C21:BN21">C15*22.92*12/1000</f>
        <v>8621.403839999999</v>
      </c>
      <c r="D21" s="21">
        <f t="shared" si="18"/>
        <v>8621.403839999999</v>
      </c>
      <c r="E21" s="21">
        <f t="shared" si="18"/>
        <v>13369.694400000002</v>
      </c>
      <c r="F21" s="21">
        <f t="shared" si="18"/>
        <v>13369.694400000002</v>
      </c>
      <c r="G21" s="21">
        <f t="shared" si="18"/>
        <v>6319.044</v>
      </c>
      <c r="H21" s="21">
        <f t="shared" si="18"/>
        <v>6319.044</v>
      </c>
      <c r="I21" s="21">
        <f t="shared" si="18"/>
        <v>9216.865440000001</v>
      </c>
      <c r="J21" s="21">
        <f t="shared" si="18"/>
        <v>9216.865440000001</v>
      </c>
      <c r="K21" s="21">
        <f t="shared" si="18"/>
        <v>9609.347520000001</v>
      </c>
      <c r="L21" s="21">
        <f t="shared" si="18"/>
        <v>9609.347520000001</v>
      </c>
      <c r="M21" s="21">
        <f t="shared" si="18"/>
        <v>7227.226080000001</v>
      </c>
      <c r="N21" s="21">
        <f t="shared" si="18"/>
        <v>7227.226080000001</v>
      </c>
      <c r="O21" s="21">
        <f t="shared" si="18"/>
        <v>2848.31424</v>
      </c>
      <c r="P21" s="21">
        <f t="shared" si="18"/>
        <v>2848.31424</v>
      </c>
      <c r="Q21" s="21">
        <f t="shared" si="18"/>
        <v>12917.253600000002</v>
      </c>
      <c r="R21" s="21">
        <f t="shared" si="18"/>
        <v>12917.253600000002</v>
      </c>
      <c r="S21" s="21">
        <f t="shared" si="18"/>
        <v>3925.6459200000004</v>
      </c>
      <c r="T21" s="21">
        <f t="shared" si="18"/>
        <v>3925.6459200000004</v>
      </c>
      <c r="U21" s="21">
        <f t="shared" si="18"/>
        <v>3587.8968000000004</v>
      </c>
      <c r="V21" s="21">
        <f t="shared" si="18"/>
        <v>3587.8968000000004</v>
      </c>
      <c r="W21" s="21">
        <f t="shared" si="18"/>
        <v>13074.851520000004</v>
      </c>
      <c r="X21" s="21">
        <f t="shared" si="18"/>
        <v>13074.851520000004</v>
      </c>
      <c r="Y21" s="21">
        <f t="shared" si="18"/>
        <v>2218.74768</v>
      </c>
      <c r="Z21" s="21">
        <f t="shared" si="18"/>
        <v>2218.74768</v>
      </c>
      <c r="AA21" s="21">
        <f t="shared" si="18"/>
        <v>2227.54896</v>
      </c>
      <c r="AB21" s="21">
        <f t="shared" si="18"/>
        <v>2227.54896</v>
      </c>
      <c r="AC21" s="21">
        <f t="shared" si="18"/>
        <v>2239.10064</v>
      </c>
      <c r="AD21" s="21">
        <f t="shared" si="18"/>
        <v>2239.10064</v>
      </c>
      <c r="AE21" s="21">
        <f t="shared" si="18"/>
        <v>2233.3248000000003</v>
      </c>
      <c r="AF21" s="21">
        <f t="shared" si="18"/>
        <v>2233.3248000000003</v>
      </c>
      <c r="AG21" s="21">
        <f t="shared" si="18"/>
        <v>2236.35024</v>
      </c>
      <c r="AH21" s="21">
        <f t="shared" si="18"/>
        <v>2236.35024</v>
      </c>
      <c r="AI21" s="21">
        <f t="shared" si="18"/>
        <v>2238.8256</v>
      </c>
      <c r="AJ21" s="21">
        <f t="shared" si="18"/>
        <v>2238.8256</v>
      </c>
      <c r="AK21" s="21">
        <f t="shared" si="18"/>
        <v>2266.60464</v>
      </c>
      <c r="AL21" s="21">
        <f t="shared" si="18"/>
        <v>2266.60464</v>
      </c>
      <c r="AM21" s="21">
        <f t="shared" si="18"/>
        <v>2241.02592</v>
      </c>
      <c r="AN21" s="21">
        <f t="shared" si="18"/>
        <v>2241.02592</v>
      </c>
      <c r="AO21" s="21">
        <f t="shared" si="18"/>
        <v>2239.10064</v>
      </c>
      <c r="AP21" s="22">
        <f t="shared" si="18"/>
        <v>2239.10064</v>
      </c>
      <c r="AQ21" s="21">
        <f t="shared" si="18"/>
        <v>2255.328</v>
      </c>
      <c r="AR21" s="21">
        <f t="shared" si="18"/>
        <v>2255.328</v>
      </c>
      <c r="AS21" s="21">
        <f t="shared" si="18"/>
        <v>2256.7032000000004</v>
      </c>
      <c r="AT21" s="21">
        <f t="shared" si="18"/>
        <v>2256.7032000000004</v>
      </c>
      <c r="AU21" s="21">
        <f t="shared" si="18"/>
        <v>2217.6475200000004</v>
      </c>
      <c r="AV21" s="21">
        <f t="shared" si="18"/>
        <v>2217.6475200000004</v>
      </c>
      <c r="AW21" s="21">
        <f t="shared" si="18"/>
        <v>2228.64912</v>
      </c>
      <c r="AX21" s="21">
        <f t="shared" si="18"/>
        <v>2228.64912</v>
      </c>
      <c r="AY21" s="21">
        <f t="shared" si="18"/>
        <v>2250.92736</v>
      </c>
      <c r="AZ21" s="21">
        <f t="shared" si="18"/>
        <v>2250.92736</v>
      </c>
      <c r="BA21" s="21">
        <f t="shared" si="18"/>
        <v>2240.2008</v>
      </c>
      <c r="BB21" s="21">
        <f t="shared" si="18"/>
        <v>2240.2008</v>
      </c>
      <c r="BC21" s="21">
        <f t="shared" si="18"/>
        <v>2185.46784</v>
      </c>
      <c r="BD21" s="21">
        <f t="shared" si="18"/>
        <v>2185.46784</v>
      </c>
      <c r="BE21" s="21">
        <f t="shared" si="18"/>
        <v>2242.40112</v>
      </c>
      <c r="BF21" s="21">
        <f t="shared" si="18"/>
        <v>2242.40112</v>
      </c>
      <c r="BG21" s="21">
        <f t="shared" si="18"/>
        <v>2242.67616</v>
      </c>
      <c r="BH21" s="21">
        <f t="shared" si="18"/>
        <v>2242.67616</v>
      </c>
      <c r="BI21" s="21">
        <f t="shared" si="18"/>
        <v>3440.7504000000004</v>
      </c>
      <c r="BJ21" s="21">
        <f t="shared" si="18"/>
        <v>3440.7504000000004</v>
      </c>
      <c r="BK21" s="21">
        <f t="shared" si="18"/>
        <v>3403.62</v>
      </c>
      <c r="BL21" s="21">
        <f t="shared" si="18"/>
        <v>3403.62</v>
      </c>
      <c r="BM21" s="21">
        <f t="shared" si="18"/>
        <v>3425.34816</v>
      </c>
      <c r="BN21" s="21">
        <f t="shared" si="18"/>
        <v>3425.34816</v>
      </c>
      <c r="BO21" s="21">
        <f aca="true" t="shared" si="19" ref="BO21:CF21">BO15*22.92*12/1000</f>
        <v>13081.727520000004</v>
      </c>
      <c r="BP21" s="21">
        <f t="shared" si="19"/>
        <v>13081.727520000004</v>
      </c>
      <c r="BQ21" s="21">
        <f t="shared" si="19"/>
        <v>6796.51344</v>
      </c>
      <c r="BR21" s="21">
        <f t="shared" si="19"/>
        <v>6796.51344</v>
      </c>
      <c r="BS21" s="21">
        <f t="shared" si="19"/>
        <v>7167.5424</v>
      </c>
      <c r="BT21" s="21">
        <f t="shared" si="19"/>
        <v>7167.5424</v>
      </c>
      <c r="BU21" s="21">
        <f t="shared" si="19"/>
        <v>9638.501760000001</v>
      </c>
      <c r="BV21" s="21">
        <f t="shared" si="19"/>
        <v>9638.501760000001</v>
      </c>
      <c r="BW21" s="21">
        <f t="shared" si="19"/>
        <v>3582.6710400000006</v>
      </c>
      <c r="BX21" s="21">
        <f t="shared" si="19"/>
        <v>3582.6710400000006</v>
      </c>
      <c r="BY21" s="21">
        <f t="shared" si="19"/>
        <v>3599.7235200000005</v>
      </c>
      <c r="BZ21" s="21">
        <f t="shared" si="19"/>
        <v>3599.7235200000005</v>
      </c>
      <c r="CA21" s="21">
        <f t="shared" si="19"/>
        <v>3620.62656</v>
      </c>
      <c r="CB21" s="21">
        <f t="shared" si="19"/>
        <v>3620.62656</v>
      </c>
      <c r="CC21" s="21">
        <f t="shared" si="19"/>
        <v>3567.8188800000007</v>
      </c>
      <c r="CD21" s="21">
        <f t="shared" si="19"/>
        <v>3567.8188800000007</v>
      </c>
      <c r="CE21" s="21">
        <f t="shared" si="19"/>
        <v>3607.69968</v>
      </c>
      <c r="CF21" s="21">
        <f t="shared" si="19"/>
        <v>3607.69968</v>
      </c>
      <c r="CG21" s="21">
        <f>CG15*22.92*3/1000</f>
        <v>2173.345452</v>
      </c>
      <c r="CH21" s="21">
        <f>CH15*22.92*3/1000</f>
        <v>2173.345452</v>
      </c>
      <c r="CI21" s="21">
        <f aca="true" t="shared" si="20" ref="CI21:ET21">CI15*22.92*12/1000</f>
        <v>12746.7288</v>
      </c>
      <c r="CJ21" s="21">
        <f t="shared" si="20"/>
        <v>12746.7288</v>
      </c>
      <c r="CK21" s="21">
        <f t="shared" si="20"/>
        <v>12924.40464</v>
      </c>
      <c r="CL21" s="21">
        <f t="shared" si="20"/>
        <v>12924.40464</v>
      </c>
      <c r="CM21" s="21">
        <f t="shared" si="20"/>
        <v>7268.482080000001</v>
      </c>
      <c r="CN21" s="21">
        <f t="shared" si="20"/>
        <v>7268.482080000001</v>
      </c>
      <c r="CO21" s="21">
        <f t="shared" si="20"/>
        <v>13382.0712</v>
      </c>
      <c r="CP21" s="21">
        <f t="shared" si="20"/>
        <v>13382.0712</v>
      </c>
      <c r="CQ21" s="21">
        <f t="shared" si="20"/>
        <v>7304.237280000001</v>
      </c>
      <c r="CR21" s="21">
        <f t="shared" si="20"/>
        <v>7304.237280000001</v>
      </c>
      <c r="CS21" s="21">
        <f t="shared" si="20"/>
        <v>8772.12576</v>
      </c>
      <c r="CT21" s="21">
        <f t="shared" si="20"/>
        <v>8772.12576</v>
      </c>
      <c r="CU21" s="21">
        <f t="shared" si="20"/>
        <v>8769.6504</v>
      </c>
      <c r="CV21" s="21">
        <f t="shared" si="20"/>
        <v>8769.6504</v>
      </c>
      <c r="CW21" s="21">
        <f t="shared" si="20"/>
        <v>3589.82208</v>
      </c>
      <c r="CX21" s="21">
        <f t="shared" si="20"/>
        <v>3589.82208</v>
      </c>
      <c r="CY21" s="21">
        <f t="shared" si="20"/>
        <v>13068.250560000002</v>
      </c>
      <c r="CZ21" s="21">
        <f t="shared" si="20"/>
        <v>13068.250560000002</v>
      </c>
      <c r="DA21" s="21">
        <f t="shared" si="20"/>
        <v>5395.45968</v>
      </c>
      <c r="DB21" s="21">
        <f t="shared" si="20"/>
        <v>5395.45968</v>
      </c>
      <c r="DC21" s="21">
        <f t="shared" si="20"/>
        <v>2858.7657600000002</v>
      </c>
      <c r="DD21" s="21">
        <f t="shared" si="20"/>
        <v>2858.7657600000002</v>
      </c>
      <c r="DE21" s="21">
        <f t="shared" si="20"/>
        <v>6703.824960000001</v>
      </c>
      <c r="DF21" s="21">
        <f t="shared" si="20"/>
        <v>6703.824960000001</v>
      </c>
      <c r="DG21" s="21">
        <f t="shared" si="20"/>
        <v>6740.13024</v>
      </c>
      <c r="DH21" s="21">
        <f t="shared" si="20"/>
        <v>6740.13024</v>
      </c>
      <c r="DI21" s="21">
        <f t="shared" si="20"/>
        <v>3537.0144000000005</v>
      </c>
      <c r="DJ21" s="21">
        <f t="shared" si="20"/>
        <v>3537.0144000000005</v>
      </c>
      <c r="DK21" s="21">
        <f t="shared" si="20"/>
        <v>3539.489760000001</v>
      </c>
      <c r="DL21" s="21">
        <f t="shared" si="20"/>
        <v>3539.489760000001</v>
      </c>
      <c r="DM21" s="21">
        <f t="shared" si="20"/>
        <v>3544.4404800000007</v>
      </c>
      <c r="DN21" s="21">
        <f t="shared" si="20"/>
        <v>3544.4404800000007</v>
      </c>
      <c r="DO21" s="21">
        <f t="shared" si="20"/>
        <v>3619.25136</v>
      </c>
      <c r="DP21" s="21">
        <f t="shared" si="20"/>
        <v>3619.25136</v>
      </c>
      <c r="DQ21" s="21">
        <f t="shared" si="20"/>
        <v>3545.2656000000006</v>
      </c>
      <c r="DR21" s="21">
        <f t="shared" si="20"/>
        <v>3545.2656000000006</v>
      </c>
      <c r="DS21" s="21">
        <f t="shared" si="20"/>
        <v>8260.55136</v>
      </c>
      <c r="DT21" s="21">
        <f t="shared" si="20"/>
        <v>8260.55136</v>
      </c>
      <c r="DU21" s="21">
        <f t="shared" si="20"/>
        <v>7839.46512</v>
      </c>
      <c r="DV21" s="21">
        <f t="shared" si="20"/>
        <v>7839.46512</v>
      </c>
      <c r="DW21" s="21">
        <f t="shared" si="20"/>
        <v>6311.067840000001</v>
      </c>
      <c r="DX21" s="21">
        <f t="shared" si="20"/>
        <v>6311.067840000001</v>
      </c>
      <c r="DY21" s="21">
        <f t="shared" si="20"/>
        <v>6333.62112</v>
      </c>
      <c r="DZ21" s="21">
        <f t="shared" si="20"/>
        <v>6333.62112</v>
      </c>
      <c r="EA21" s="21">
        <f t="shared" si="20"/>
        <v>13214.2968</v>
      </c>
      <c r="EB21" s="21">
        <f t="shared" si="20"/>
        <v>13214.2968</v>
      </c>
      <c r="EC21" s="21">
        <f t="shared" si="20"/>
        <v>13371.344640000001</v>
      </c>
      <c r="ED21" s="21">
        <f t="shared" si="20"/>
        <v>13371.344640000001</v>
      </c>
      <c r="EE21" s="21">
        <f t="shared" si="20"/>
        <v>5328.074880000001</v>
      </c>
      <c r="EF21" s="21">
        <f t="shared" si="20"/>
        <v>5328.074880000001</v>
      </c>
      <c r="EG21" s="21">
        <f t="shared" si="20"/>
        <v>7885.671840000001</v>
      </c>
      <c r="EH21" s="21">
        <f t="shared" si="20"/>
        <v>7885.671840000001</v>
      </c>
      <c r="EI21" s="21">
        <f t="shared" si="20"/>
        <v>4396.5144</v>
      </c>
      <c r="EJ21" s="21">
        <f t="shared" si="20"/>
        <v>4396.5144</v>
      </c>
      <c r="EK21" s="21">
        <f t="shared" si="20"/>
        <v>5315.148000000001</v>
      </c>
      <c r="EL21" s="21">
        <f t="shared" si="20"/>
        <v>5315.148000000001</v>
      </c>
      <c r="EM21" s="21">
        <f t="shared" si="20"/>
        <v>6337.746720000001</v>
      </c>
      <c r="EN21" s="21">
        <f t="shared" si="20"/>
        <v>6337.746720000001</v>
      </c>
      <c r="EO21" s="21">
        <f t="shared" si="20"/>
        <v>5343.20208</v>
      </c>
      <c r="EP21" s="21">
        <f t="shared" si="20"/>
        <v>5343.20208</v>
      </c>
      <c r="EQ21" s="21">
        <f t="shared" si="20"/>
        <v>2252.5776</v>
      </c>
      <c r="ER21" s="21">
        <f t="shared" si="20"/>
        <v>2252.5776</v>
      </c>
      <c r="ES21" s="21">
        <f t="shared" si="20"/>
        <v>5426.26416</v>
      </c>
      <c r="ET21" s="21">
        <f t="shared" si="20"/>
        <v>5426.26416</v>
      </c>
      <c r="EU21" s="21">
        <f aca="true" t="shared" si="21" ref="EU21:HF21">EU15*22.92*12/1000</f>
        <v>4476.276</v>
      </c>
      <c r="EV21" s="21">
        <f t="shared" si="21"/>
        <v>4476.276</v>
      </c>
      <c r="EW21" s="21">
        <f t="shared" si="21"/>
        <v>2244.87648</v>
      </c>
      <c r="EX21" s="21">
        <f t="shared" si="21"/>
        <v>2244.87648</v>
      </c>
      <c r="EY21" s="21">
        <f t="shared" si="21"/>
        <v>6722.52768</v>
      </c>
      <c r="EZ21" s="21">
        <f t="shared" si="21"/>
        <v>6722.52768</v>
      </c>
      <c r="FA21" s="21">
        <f t="shared" si="21"/>
        <v>4487.2776</v>
      </c>
      <c r="FB21" s="21">
        <f t="shared" si="21"/>
        <v>4487.2776</v>
      </c>
      <c r="FC21" s="21">
        <f t="shared" si="21"/>
        <v>4461.97392</v>
      </c>
      <c r="FD21" s="21">
        <f t="shared" si="21"/>
        <v>4461.97392</v>
      </c>
      <c r="FE21" s="21">
        <f t="shared" si="21"/>
        <v>4510.10592</v>
      </c>
      <c r="FF21" s="21">
        <f t="shared" si="21"/>
        <v>4510.10592</v>
      </c>
      <c r="FG21" s="21">
        <f t="shared" si="21"/>
        <v>4460.3236799999995</v>
      </c>
      <c r="FH21" s="21">
        <f t="shared" si="21"/>
        <v>4460.3236799999995</v>
      </c>
      <c r="FI21" s="21">
        <f t="shared" si="21"/>
        <v>6199.126560000001</v>
      </c>
      <c r="FJ21" s="21">
        <f t="shared" si="21"/>
        <v>6199.126560000001</v>
      </c>
      <c r="FK21" s="21">
        <f t="shared" si="21"/>
        <v>5010.95376</v>
      </c>
      <c r="FL21" s="21">
        <f t="shared" si="21"/>
        <v>5010.95376</v>
      </c>
      <c r="FM21" s="21">
        <f t="shared" si="21"/>
        <v>4456.473120000001</v>
      </c>
      <c r="FN21" s="21">
        <f t="shared" si="21"/>
        <v>4456.473120000001</v>
      </c>
      <c r="FO21" s="21">
        <f t="shared" si="21"/>
        <v>6732.70416</v>
      </c>
      <c r="FP21" s="21">
        <f t="shared" si="21"/>
        <v>6732.70416</v>
      </c>
      <c r="FQ21" s="21">
        <f t="shared" si="21"/>
        <v>8881.86672</v>
      </c>
      <c r="FR21" s="21">
        <f t="shared" si="21"/>
        <v>8881.86672</v>
      </c>
      <c r="FS21" s="21">
        <f t="shared" si="21"/>
        <v>9316.98</v>
      </c>
      <c r="FT21" s="21">
        <f t="shared" si="21"/>
        <v>9316.98</v>
      </c>
      <c r="FU21" s="21">
        <f t="shared" si="21"/>
        <v>6726.92832</v>
      </c>
      <c r="FV21" s="21">
        <f t="shared" si="21"/>
        <v>6726.92832</v>
      </c>
      <c r="FW21" s="21">
        <f t="shared" si="21"/>
        <v>10946.04192</v>
      </c>
      <c r="FX21" s="21">
        <f t="shared" si="21"/>
        <v>10946.04192</v>
      </c>
      <c r="FY21" s="21">
        <f t="shared" si="21"/>
        <v>10600.86672</v>
      </c>
      <c r="FZ21" s="21">
        <f t="shared" si="21"/>
        <v>10600.86672</v>
      </c>
      <c r="GA21" s="21">
        <f t="shared" si="21"/>
        <v>10935.04032</v>
      </c>
      <c r="GB21" s="21">
        <f t="shared" si="21"/>
        <v>10935.04032</v>
      </c>
      <c r="GC21" s="21">
        <f t="shared" si="21"/>
        <v>6717.026879999999</v>
      </c>
      <c r="GD21" s="21">
        <f t="shared" si="21"/>
        <v>6717.026879999999</v>
      </c>
      <c r="GE21" s="21">
        <f t="shared" si="21"/>
        <v>8052.89616</v>
      </c>
      <c r="GF21" s="21">
        <f t="shared" si="21"/>
        <v>8052.89616</v>
      </c>
      <c r="GG21" s="21">
        <f t="shared" si="21"/>
        <v>2249.00208</v>
      </c>
      <c r="GH21" s="21">
        <f t="shared" si="21"/>
        <v>2249.00208</v>
      </c>
      <c r="GI21" s="22">
        <f t="shared" si="21"/>
        <v>4487.827679999999</v>
      </c>
      <c r="GJ21" s="22">
        <f t="shared" si="21"/>
        <v>4487.827679999999</v>
      </c>
      <c r="GK21" s="21">
        <f t="shared" si="21"/>
        <v>6252.75936</v>
      </c>
      <c r="GL21" s="21">
        <f t="shared" si="21"/>
        <v>6252.75936</v>
      </c>
      <c r="GM21" s="21">
        <f t="shared" si="21"/>
        <v>3986.4847680000003</v>
      </c>
      <c r="GN21" s="21">
        <f t="shared" si="21"/>
        <v>3986.4847680000003</v>
      </c>
      <c r="GO21" s="21">
        <f t="shared" si="21"/>
        <v>6753.88224</v>
      </c>
      <c r="GP21" s="21">
        <f t="shared" si="21"/>
        <v>6753.88224</v>
      </c>
      <c r="GQ21" s="21">
        <f t="shared" si="21"/>
        <v>4516.43184</v>
      </c>
      <c r="GR21" s="21">
        <f t="shared" si="21"/>
        <v>4516.43184</v>
      </c>
      <c r="GS21" s="21">
        <f t="shared" si="21"/>
        <v>11405.08368</v>
      </c>
      <c r="GT21" s="21">
        <f t="shared" si="21"/>
        <v>11405.08368</v>
      </c>
      <c r="GU21" s="21">
        <f t="shared" si="21"/>
        <v>4814.107632</v>
      </c>
      <c r="GV21" s="21">
        <f t="shared" si="21"/>
        <v>4814.107632</v>
      </c>
      <c r="GW21" s="21">
        <f t="shared" si="21"/>
        <v>7372.997280000001</v>
      </c>
      <c r="GX21" s="21">
        <f t="shared" si="21"/>
        <v>7372.997280000001</v>
      </c>
      <c r="GY21" s="21">
        <f t="shared" si="21"/>
        <v>7356.219840000001</v>
      </c>
      <c r="GZ21" s="21">
        <f t="shared" si="21"/>
        <v>7356.219840000001</v>
      </c>
      <c r="HA21" s="21">
        <f t="shared" si="21"/>
        <v>7811.96112</v>
      </c>
      <c r="HB21" s="21">
        <f t="shared" si="21"/>
        <v>7811.96112</v>
      </c>
      <c r="HC21" s="21">
        <f t="shared" si="21"/>
        <v>7774.280640000001</v>
      </c>
      <c r="HD21" s="21">
        <f t="shared" si="21"/>
        <v>7774.280640000001</v>
      </c>
      <c r="HE21" s="21">
        <f t="shared" si="21"/>
        <v>4472.975520000001</v>
      </c>
      <c r="HF21" s="21">
        <f t="shared" si="21"/>
        <v>4472.975520000001</v>
      </c>
      <c r="HG21" s="21">
        <f aca="true" t="shared" si="22" ref="HG21:HZ21">HG15*22.92*12/1000</f>
        <v>10879.48224</v>
      </c>
      <c r="HH21" s="21">
        <f t="shared" si="22"/>
        <v>10879.48224</v>
      </c>
      <c r="HI21" s="21">
        <f t="shared" si="22"/>
        <v>7361.7206400000005</v>
      </c>
      <c r="HJ21" s="21">
        <f t="shared" si="22"/>
        <v>7361.7206400000005</v>
      </c>
      <c r="HK21" s="21">
        <f t="shared" si="22"/>
        <v>5868.060912000001</v>
      </c>
      <c r="HL21" s="21">
        <f t="shared" si="22"/>
        <v>5868.060912000001</v>
      </c>
      <c r="HM21" s="21">
        <f t="shared" si="22"/>
        <v>4509.55584</v>
      </c>
      <c r="HN21" s="21">
        <f t="shared" si="22"/>
        <v>4509.55584</v>
      </c>
      <c r="HO21" s="21">
        <f t="shared" si="22"/>
        <v>4505.1552</v>
      </c>
      <c r="HP21" s="21">
        <f t="shared" si="22"/>
        <v>4505.1552</v>
      </c>
      <c r="HQ21" s="21">
        <f t="shared" si="22"/>
        <v>4512.30624</v>
      </c>
      <c r="HR21" s="21">
        <f t="shared" si="22"/>
        <v>4512.30624</v>
      </c>
      <c r="HS21" s="21">
        <f t="shared" si="22"/>
        <v>4515.606720000001</v>
      </c>
      <c r="HT21" s="21">
        <f t="shared" si="22"/>
        <v>4515.606720000001</v>
      </c>
      <c r="HU21" s="21">
        <f t="shared" si="22"/>
        <v>4890.761280000001</v>
      </c>
      <c r="HV21" s="21">
        <f t="shared" si="22"/>
        <v>4890.761280000001</v>
      </c>
      <c r="HW21" s="21">
        <f t="shared" si="22"/>
        <v>6862.798080000001</v>
      </c>
      <c r="HX21" s="21">
        <f t="shared" si="22"/>
        <v>6862.798080000001</v>
      </c>
      <c r="HY21" s="21">
        <f t="shared" si="22"/>
        <v>7335.041760000002</v>
      </c>
      <c r="HZ21" s="21">
        <f t="shared" si="22"/>
        <v>7335.041760000002</v>
      </c>
    </row>
    <row r="22" spans="1:234" ht="32.25" customHeight="1">
      <c r="A22" s="11" t="s">
        <v>151</v>
      </c>
      <c r="B22" s="11" t="s">
        <v>152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4"/>
      <c r="GJ22" s="14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"/>
      <c r="HQ22" s="11"/>
      <c r="HR22" s="11"/>
      <c r="HS22" s="11"/>
      <c r="HT22" s="11"/>
      <c r="HU22" s="11"/>
      <c r="HV22" s="11"/>
      <c r="HW22" s="11"/>
      <c r="HX22" s="11"/>
      <c r="HY22" s="11"/>
      <c r="HZ22" s="11"/>
    </row>
    <row r="23" spans="1:234" s="9" customFormat="1" ht="29.25" customHeight="1">
      <c r="A23" s="16">
        <v>10</v>
      </c>
      <c r="B23" s="26" t="s">
        <v>153</v>
      </c>
      <c r="C23" s="22">
        <f>'[1]Смета 1.10.2010'!$D$70/1000</f>
        <v>469.1623</v>
      </c>
      <c r="D23" s="22">
        <f>'[1]Смета 1.10.2010'!$D$70/1000</f>
        <v>469.1623</v>
      </c>
      <c r="E23" s="22">
        <f>'[1]Смета 1.10.2010'!$E$70/1000</f>
        <v>815.3625</v>
      </c>
      <c r="F23" s="22">
        <f>'[1]Смета 1.10.2010'!$E$70/1000</f>
        <v>815.3625</v>
      </c>
      <c r="G23" s="22">
        <f>'[1]Смета 1.10.2010'!$F$70/1000</f>
        <v>327.3807</v>
      </c>
      <c r="H23" s="22">
        <f aca="true" t="shared" si="23" ref="H23:H38">G23</f>
        <v>327.3807</v>
      </c>
      <c r="I23" s="22">
        <v>500</v>
      </c>
      <c r="J23" s="22">
        <f aca="true" t="shared" si="24" ref="J23:J38">I23</f>
        <v>500</v>
      </c>
      <c r="K23" s="22">
        <v>562.8</v>
      </c>
      <c r="L23" s="22">
        <f aca="true" t="shared" si="25" ref="L23:L38">K23</f>
        <v>562.8</v>
      </c>
      <c r="M23" s="22">
        <f>'[1]Смета 1.10.2010'!$I$70/1000</f>
        <v>578.1781</v>
      </c>
      <c r="N23" s="22">
        <f aca="true" t="shared" si="26" ref="N23:N38">M23</f>
        <v>578.1781</v>
      </c>
      <c r="O23" s="22">
        <v>157.6</v>
      </c>
      <c r="P23" s="22">
        <f>O23</f>
        <v>157.6</v>
      </c>
      <c r="Q23" s="22">
        <f>'[1]Смета 1.10.2010'!$L$70/1000</f>
        <v>129.22469999999998</v>
      </c>
      <c r="R23" s="22">
        <f aca="true" t="shared" si="27" ref="R23:R38">Q23</f>
        <v>129.22469999999998</v>
      </c>
      <c r="S23" s="22">
        <v>203.3</v>
      </c>
      <c r="T23" s="22">
        <f aca="true" t="shared" si="28" ref="T23:T38">S23</f>
        <v>203.3</v>
      </c>
      <c r="U23" s="22">
        <f>'[1]Смета 1.10.2010'!$N$70/1000</f>
        <v>228.3834</v>
      </c>
      <c r="V23" s="22">
        <f aca="true" t="shared" si="29" ref="V23:V38">U23</f>
        <v>228.3834</v>
      </c>
      <c r="W23" s="22">
        <f>'[1]Смета 1.10.2010'!$O$70/1000</f>
        <v>699.8891</v>
      </c>
      <c r="X23" s="22">
        <f aca="true" t="shared" si="30" ref="X23:X38">W23</f>
        <v>699.8891</v>
      </c>
      <c r="Y23" s="22">
        <f>'[1]Смета 1.10.2010'!$P$70/1000</f>
        <v>147.97289999999998</v>
      </c>
      <c r="Z23" s="22">
        <f aca="true" t="shared" si="31" ref="Z23:Z38">Y23</f>
        <v>147.97289999999998</v>
      </c>
      <c r="AA23" s="22">
        <f>'[1]Смета 1.10.2010'!$Q$70/1000</f>
        <v>138.2631</v>
      </c>
      <c r="AB23" s="22">
        <f aca="true" t="shared" si="32" ref="AB23:AB38">AA23</f>
        <v>138.2631</v>
      </c>
      <c r="AC23" s="22">
        <f>'[1]Смета 1.10.2010'!$R$70/1000</f>
        <v>138.8615</v>
      </c>
      <c r="AD23" s="22">
        <f aca="true" t="shared" si="33" ref="AD23:AD38">AC23</f>
        <v>138.8615</v>
      </c>
      <c r="AE23" s="22">
        <v>89.3</v>
      </c>
      <c r="AF23" s="22">
        <f aca="true" t="shared" si="34" ref="AF23:AF38">AE23</f>
        <v>89.3</v>
      </c>
      <c r="AG23" s="22">
        <f>'[1]Смета 1.10.2010'!$T$70/1000</f>
        <v>138.719</v>
      </c>
      <c r="AH23" s="22">
        <f aca="true" t="shared" si="35" ref="AH23:AH38">AG23</f>
        <v>138.719</v>
      </c>
      <c r="AI23" s="22">
        <f>'[1]Смета 1.10.2010'!$U$70/1000</f>
        <v>138.8473</v>
      </c>
      <c r="AJ23" s="22">
        <f aca="true" t="shared" si="36" ref="AJ23:AJ38">AI23</f>
        <v>138.8473</v>
      </c>
      <c r="AK23" s="22">
        <f>'[1]Смета 1.10.2010'!$V$70/1000</f>
        <v>39.195800000000006</v>
      </c>
      <c r="AL23" s="22">
        <f aca="true" t="shared" si="37" ref="AL23:AL38">AK23</f>
        <v>39.195800000000006</v>
      </c>
      <c r="AM23" s="22">
        <f>'[1]Смета 1.10.2010'!$W$70/1000</f>
        <v>138.9613</v>
      </c>
      <c r="AN23" s="22">
        <f aca="true" t="shared" si="38" ref="AN23:AN38">AM23</f>
        <v>138.9613</v>
      </c>
      <c r="AO23" s="22">
        <f>'[1]Смета 1.10.2010'!$X$70/1000</f>
        <v>138.8615</v>
      </c>
      <c r="AP23" s="22">
        <f>'[1]Смета 1.10.2010'!$X$70/1000</f>
        <v>138.8615</v>
      </c>
      <c r="AQ23" s="22">
        <f>'[1]Смета 1.10.2010'!$Y$70/1000</f>
        <v>116.8454</v>
      </c>
      <c r="AR23" s="22">
        <f aca="true" t="shared" si="39" ref="AR23:AR38">AQ23</f>
        <v>116.8454</v>
      </c>
      <c r="AS23" s="22">
        <f>'[1]Смета 1.10.2010'!$Z$70/1000</f>
        <v>142.13389999999998</v>
      </c>
      <c r="AT23" s="22">
        <f aca="true" t="shared" si="40" ref="AT23:AT38">AS23</f>
        <v>142.13389999999998</v>
      </c>
      <c r="AU23" s="22">
        <f>'[1]Смета 1.10.2010'!$AA$70/1000</f>
        <v>114.8932</v>
      </c>
      <c r="AV23" s="22">
        <f aca="true" t="shared" si="41" ref="AV23:AV38">AU23</f>
        <v>114.8932</v>
      </c>
      <c r="AW23" s="22">
        <f>'[1]Смета 1.10.2010'!$AB$70/1000</f>
        <v>115.4632</v>
      </c>
      <c r="AX23" s="22">
        <f aca="true" t="shared" si="42" ref="AX23:AX38">AW23</f>
        <v>115.4632</v>
      </c>
      <c r="AY23" s="22">
        <f>'[1]Смета 1.10.2010'!$AC$70/1000</f>
        <v>139.4743</v>
      </c>
      <c r="AZ23" s="22">
        <f aca="true" t="shared" si="43" ref="AZ23:AZ38">AY23</f>
        <v>139.4743</v>
      </c>
      <c r="BA23" s="22">
        <f>'[1]Смета 1.10.2010'!$AD$70/1000</f>
        <v>138.9185</v>
      </c>
      <c r="BB23" s="22">
        <f aca="true" t="shared" si="44" ref="BB23:BB38">BA23</f>
        <v>138.9185</v>
      </c>
      <c r="BC23" s="22">
        <f>'[1]Смета 1.10.2010'!$AE$70/1000</f>
        <v>87.4187</v>
      </c>
      <c r="BD23" s="22">
        <f aca="true" t="shared" si="45" ref="BD23:BD38">BC23</f>
        <v>87.4187</v>
      </c>
      <c r="BE23" s="22">
        <f>'[1]Смета 1.10.2010'!$AF$70/1000</f>
        <v>139.0325</v>
      </c>
      <c r="BF23" s="22">
        <f aca="true" t="shared" si="46" ref="BF23:BF38">BE23</f>
        <v>139.0325</v>
      </c>
      <c r="BG23" s="22">
        <f>'[1]Смета 1.10.2010'!$AG$70/1000</f>
        <v>139.0468</v>
      </c>
      <c r="BH23" s="22">
        <f aca="true" t="shared" si="47" ref="BH23:BH38">BG23</f>
        <v>139.0468</v>
      </c>
      <c r="BI23" s="22">
        <f>'[1]Смета 1.10.2010'!$AH$70/1000</f>
        <v>201.1173</v>
      </c>
      <c r="BJ23" s="22">
        <f aca="true" t="shared" si="48" ref="BJ23:BJ38">BI23</f>
        <v>201.1173</v>
      </c>
      <c r="BK23" s="22">
        <f>'[1]Смета 1.10.2010'!$AI$70/1000</f>
        <v>199.1936</v>
      </c>
      <c r="BL23" s="22">
        <f aca="true" t="shared" si="49" ref="BL23:BL38">BK23</f>
        <v>199.1936</v>
      </c>
      <c r="BM23" s="22">
        <f>'[1]Смета 1.10.2010'!$AJ$70/1000</f>
        <v>200.3202</v>
      </c>
      <c r="BN23" s="22">
        <f aca="true" t="shared" si="50" ref="BN23:BN38">BM23</f>
        <v>200.3202</v>
      </c>
      <c r="BO23" s="22">
        <f>'[1]Смета 1.10.2010'!$AK$70/1000</f>
        <v>788.4257</v>
      </c>
      <c r="BP23" s="22">
        <f aca="true" t="shared" si="51" ref="BP23:BP38">BO23</f>
        <v>788.4257</v>
      </c>
      <c r="BQ23" s="22">
        <f>'[1]Смета 1.10.2010'!$AL$70/1000</f>
        <v>462.7977</v>
      </c>
      <c r="BR23" s="22">
        <f aca="true" t="shared" si="52" ref="BR23:BR38">BQ23</f>
        <v>462.7977</v>
      </c>
      <c r="BS23" s="22">
        <f>'[1]Смета 1.10.2010'!$AM$70/1000</f>
        <v>482.02009999999996</v>
      </c>
      <c r="BT23" s="22">
        <f aca="true" t="shared" si="53" ref="BT23:BT38">BS23</f>
        <v>482.02009999999996</v>
      </c>
      <c r="BU23" s="22">
        <f>'[1]Смета 1.10.2010'!$AN$70/1000</f>
        <v>610.0371</v>
      </c>
      <c r="BV23" s="22">
        <f aca="true" t="shared" si="54" ref="BV23:BV38">BU23</f>
        <v>610.0371</v>
      </c>
      <c r="BW23" s="22">
        <f>'[1]Смета 1.10.2010'!$AO$70/1000</f>
        <v>205.6131</v>
      </c>
      <c r="BX23" s="22">
        <f aca="true" t="shared" si="55" ref="BX23:BX38">BW23</f>
        <v>205.6131</v>
      </c>
      <c r="BY23" s="22">
        <v>0</v>
      </c>
      <c r="BZ23" s="22">
        <f aca="true" t="shared" si="56" ref="BZ23:BZ38">BY23</f>
        <v>0</v>
      </c>
      <c r="CA23" s="22">
        <v>0</v>
      </c>
      <c r="CB23" s="22">
        <f aca="true" t="shared" si="57" ref="CB23:CB38">CA23</f>
        <v>0</v>
      </c>
      <c r="CC23" s="22">
        <v>0</v>
      </c>
      <c r="CD23" s="22">
        <f aca="true" t="shared" si="58" ref="CD23:CD38">CC23</f>
        <v>0</v>
      </c>
      <c r="CE23" s="22">
        <f>'[1]Смета 1.10.2010'!$AS$70/1000</f>
        <v>302.4301</v>
      </c>
      <c r="CF23" s="22">
        <f aca="true" t="shared" si="59" ref="CF23:CF38">CE23</f>
        <v>302.4301</v>
      </c>
      <c r="CG23" s="22">
        <f>'[1]Смета 1.10.2010'!$AT$70/1000</f>
        <v>16.4366</v>
      </c>
      <c r="CH23" s="22">
        <f>'[1]Смета 1.10.2010'!$AT$70/1000</f>
        <v>16.4366</v>
      </c>
      <c r="CI23" s="22">
        <f>'[1]Смета 1.10.2010'!$AU$70/1000</f>
        <v>756.07</v>
      </c>
      <c r="CJ23" s="22">
        <f aca="true" t="shared" si="60" ref="CJ23:CJ38">CI23</f>
        <v>756.07</v>
      </c>
      <c r="CK23" s="22">
        <f>'[1]Смета 1.10.2010'!$AV$70/1000</f>
        <v>669.5951</v>
      </c>
      <c r="CL23" s="22">
        <f aca="true" t="shared" si="61" ref="CL23:CL38">CK23</f>
        <v>669.5951</v>
      </c>
      <c r="CM23" s="22">
        <f>'[1]Смета 1.10.2010'!$AW$70/1000</f>
        <v>408.4703</v>
      </c>
      <c r="CN23" s="22">
        <f aca="true" t="shared" si="62" ref="CN23:CN38">CM23</f>
        <v>408.4703</v>
      </c>
      <c r="CO23" s="22">
        <f>'[1]Смета 1.10.2010'!$AX$70/1000</f>
        <v>193.3206</v>
      </c>
      <c r="CP23" s="22">
        <f aca="true" t="shared" si="63" ref="CP23:CP38">CO23</f>
        <v>193.3206</v>
      </c>
      <c r="CQ23" s="22">
        <f>'[1]Смета 1.10.2010'!$AY$70/1000</f>
        <v>410.32259999999997</v>
      </c>
      <c r="CR23" s="22">
        <f aca="true" t="shared" si="64" ref="CR23:CR38">CQ23</f>
        <v>410.32259999999997</v>
      </c>
      <c r="CS23" s="22">
        <f>'[1]Смета 1.10.2010'!$AZ$70/1000</f>
        <v>486.3718</v>
      </c>
      <c r="CT23" s="22">
        <f aca="true" t="shared" si="65" ref="CT23:CT38">CS23</f>
        <v>486.3718</v>
      </c>
      <c r="CU23" s="22">
        <f>'[1]Смета 1.10.2010'!$BA$70/1000</f>
        <v>486.24359999999996</v>
      </c>
      <c r="CV23" s="22">
        <f aca="true" t="shared" si="66" ref="CV23:CV38">CU23</f>
        <v>486.24359999999996</v>
      </c>
      <c r="CW23" s="22">
        <f>'[1]Смета 1.10.2010'!$BB$70/1000</f>
        <v>150.81560000000002</v>
      </c>
      <c r="CX23" s="22">
        <f aca="true" t="shared" si="67" ref="CX23:CX38">CW23</f>
        <v>150.81560000000002</v>
      </c>
      <c r="CY23" s="27">
        <v>182</v>
      </c>
      <c r="CZ23" s="28">
        <f aca="true" t="shared" si="68" ref="CZ23:CZ38">CY23</f>
        <v>182</v>
      </c>
      <c r="DA23" s="27">
        <v>300.2</v>
      </c>
      <c r="DB23" s="28">
        <f aca="true" t="shared" si="69" ref="DB23:DB38">DA23</f>
        <v>300.2</v>
      </c>
      <c r="DC23" s="27">
        <v>148.1</v>
      </c>
      <c r="DD23" s="28">
        <f aca="true" t="shared" si="70" ref="DD23:DD38">DC23</f>
        <v>148.1</v>
      </c>
      <c r="DE23" s="22">
        <f>'[1]Смета 1.10.2010'!$BF$70/1000</f>
        <v>367.3157</v>
      </c>
      <c r="DF23" s="22">
        <f aca="true" t="shared" si="71" ref="DF23:DF38">DE23</f>
        <v>367.3157</v>
      </c>
      <c r="DG23" s="22">
        <f>'[1]Смета 1.10.2010'!$BG$70/1000</f>
        <v>381.097</v>
      </c>
      <c r="DH23" s="22">
        <f aca="true" t="shared" si="72" ref="DH23:DH38">DG23</f>
        <v>381.097</v>
      </c>
      <c r="DI23" s="22">
        <f>'[1]Смета 1.10.2010'!$BH$70/1000</f>
        <v>215.1481</v>
      </c>
      <c r="DJ23" s="22">
        <f aca="true" t="shared" si="73" ref="DJ23:DJ38">DI23</f>
        <v>215.1481</v>
      </c>
      <c r="DK23" s="22">
        <f>'[1]Смета 1.10.2010'!$BI$70/1000</f>
        <v>183.376</v>
      </c>
      <c r="DL23" s="22">
        <f aca="true" t="shared" si="74" ref="DL23:DL38">DK23</f>
        <v>183.376</v>
      </c>
      <c r="DM23" s="22">
        <f>'[1]Смета 1.10.2010'!$BJ$70/1000</f>
        <v>183.6325</v>
      </c>
      <c r="DN23" s="22">
        <f aca="true" t="shared" si="75" ref="DN23:DN38">DM23</f>
        <v>183.6325</v>
      </c>
      <c r="DO23" s="22">
        <f>'[1]Смета 1.10.2010'!$BK$70/1000</f>
        <v>187.5083</v>
      </c>
      <c r="DP23" s="22">
        <f aca="true" t="shared" si="76" ref="DP23:DP38">DO23</f>
        <v>187.5083</v>
      </c>
      <c r="DQ23" s="22">
        <f>'[1]Смета 1.10.2010'!$BL$70/1000</f>
        <v>215.5756</v>
      </c>
      <c r="DR23" s="22">
        <f aca="true" t="shared" si="77" ref="DR23:DR38">DQ23</f>
        <v>215.5756</v>
      </c>
      <c r="DS23" s="22">
        <f>'[1]Смета 1.10.2010'!$BM$70/1000</f>
        <v>462.5819</v>
      </c>
      <c r="DT23" s="22">
        <f aca="true" t="shared" si="78" ref="DT23:DT38">DS23</f>
        <v>462.5819</v>
      </c>
      <c r="DU23" s="22">
        <f>'[1]Смета 1.10.2010'!$BN$70/1000</f>
        <v>440.766</v>
      </c>
      <c r="DV23" s="22">
        <f aca="true" t="shared" si="79" ref="DV23:DV38">DU23</f>
        <v>440.766</v>
      </c>
      <c r="DW23" s="22">
        <f>'[1]Смета 1.10.2010'!$BO$70/1000</f>
        <v>361.5819</v>
      </c>
      <c r="DX23" s="22">
        <f aca="true" t="shared" si="80" ref="DX23:DX38">DW23</f>
        <v>361.5819</v>
      </c>
      <c r="DY23" s="22">
        <f>'[1]Смета 1.10.2010'!$BP$70/1000</f>
        <v>362.7504</v>
      </c>
      <c r="DZ23" s="22">
        <f aca="true" t="shared" si="81" ref="DZ23:DZ38">DY23</f>
        <v>362.7504</v>
      </c>
      <c r="EA23" s="22">
        <f>'[1]Смета 1.10.2010'!$BQ$70/1000</f>
        <v>719.2284000000001</v>
      </c>
      <c r="EB23" s="22">
        <f aca="true" t="shared" si="82" ref="EB23:EB38">EA23</f>
        <v>719.2284000000001</v>
      </c>
      <c r="EC23" s="22">
        <f>'[1]Смета 1.10.2010'!$BR$70/1000</f>
        <v>727.3649</v>
      </c>
      <c r="ED23" s="22">
        <f aca="true" t="shared" si="83" ref="ED23:ED38">EC23</f>
        <v>727.3649</v>
      </c>
      <c r="EE23" s="22">
        <f>'[1]Смета 1.10.2010'!$BS$70/1000</f>
        <v>310.6544</v>
      </c>
      <c r="EF23" s="22">
        <f aca="true" t="shared" si="84" ref="EF23:EF38">EE23</f>
        <v>310.6544</v>
      </c>
      <c r="EG23" s="22">
        <f>'[1]Смета 1.10.2010'!$BT$70/1000</f>
        <v>443.15990000000005</v>
      </c>
      <c r="EH23" s="22">
        <f aca="true" t="shared" si="85" ref="EH23:EH38">EG23</f>
        <v>443.15990000000005</v>
      </c>
      <c r="EI23" s="27">
        <v>237.8</v>
      </c>
      <c r="EJ23" s="28">
        <f aca="true" t="shared" si="86" ref="EJ23:EJ38">EI23</f>
        <v>237.8</v>
      </c>
      <c r="EK23" s="22">
        <f>'[1]Смета 1.10.2010'!$BV$70/1000</f>
        <v>182.1148</v>
      </c>
      <c r="EL23" s="22">
        <f aca="true" t="shared" si="87" ref="EL23:EL38">EK23</f>
        <v>182.1148</v>
      </c>
      <c r="EM23" s="22">
        <f>'[1]Смета 1.10.2010'!$BW$70/1000</f>
        <v>362.9643</v>
      </c>
      <c r="EN23" s="22">
        <f aca="true" t="shared" si="88" ref="EN23:EN38">EM23</f>
        <v>362.9643</v>
      </c>
      <c r="EO23" s="22">
        <f>'[1]Смета 1.10.2010'!$BX$70/1000</f>
        <v>298.5457</v>
      </c>
      <c r="EP23" s="22">
        <f aca="true" t="shared" si="89" ref="EP23:EP38">EO23</f>
        <v>298.5457</v>
      </c>
      <c r="EQ23" s="22">
        <v>148.1</v>
      </c>
      <c r="ER23" s="22">
        <f aca="true" t="shared" si="90" ref="ER23:ER38">EQ23</f>
        <v>148.1</v>
      </c>
      <c r="ES23" s="22">
        <v>312.5</v>
      </c>
      <c r="ET23" s="22">
        <f aca="true" t="shared" si="91" ref="ET23:ET38">ES23</f>
        <v>312.5</v>
      </c>
      <c r="EU23" s="22">
        <v>263.3</v>
      </c>
      <c r="EV23" s="22">
        <f aca="true" t="shared" si="92" ref="EV23:EV38">EU23</f>
        <v>263.3</v>
      </c>
      <c r="EW23" s="22">
        <v>116.3</v>
      </c>
      <c r="EX23" s="22">
        <f>EW23</f>
        <v>116.3</v>
      </c>
      <c r="EY23" s="22">
        <v>379.7</v>
      </c>
      <c r="EZ23" s="22">
        <f aca="true" t="shared" si="93" ref="EZ23:EZ38">EY23</f>
        <v>379.7</v>
      </c>
      <c r="FA23" s="22">
        <v>263.9</v>
      </c>
      <c r="FB23" s="22">
        <f aca="true" t="shared" si="94" ref="FB23:FB38">FA23</f>
        <v>263.9</v>
      </c>
      <c r="FC23" s="22">
        <v>231.2</v>
      </c>
      <c r="FD23" s="22">
        <f aca="true" t="shared" si="95" ref="FD23:FD38">FC23</f>
        <v>231.2</v>
      </c>
      <c r="FE23" s="22">
        <v>265</v>
      </c>
      <c r="FF23" s="22">
        <f aca="true" t="shared" si="96" ref="FF23:FF38">FE23</f>
        <v>265</v>
      </c>
      <c r="FG23" s="22">
        <v>262.6</v>
      </c>
      <c r="FH23" s="22">
        <f aca="true" t="shared" si="97" ref="FH23:FH38">FG23</f>
        <v>262.6</v>
      </c>
      <c r="FI23" s="22">
        <v>270.1</v>
      </c>
      <c r="FJ23" s="22">
        <f aca="true" t="shared" si="98" ref="FJ23:FJ38">FI23</f>
        <v>270.1</v>
      </c>
      <c r="FK23" s="22">
        <v>291</v>
      </c>
      <c r="FL23" s="22">
        <f aca="true" t="shared" si="99" ref="FL23:FL38">FK23</f>
        <v>291</v>
      </c>
      <c r="FM23" s="22">
        <v>233.8</v>
      </c>
      <c r="FN23" s="22">
        <f aca="true" t="shared" si="100" ref="FN23:FN38">FM23</f>
        <v>233.8</v>
      </c>
      <c r="FO23" s="22">
        <v>380.2</v>
      </c>
      <c r="FP23" s="22">
        <f aca="true" t="shared" si="101" ref="FP23:FP38">FO23</f>
        <v>380.2</v>
      </c>
      <c r="FQ23" s="22">
        <v>491.5</v>
      </c>
      <c r="FR23" s="22">
        <f aca="true" t="shared" si="102" ref="FR23:FR38">FQ23</f>
        <v>491.5</v>
      </c>
      <c r="FS23" s="22">
        <v>514.1</v>
      </c>
      <c r="FT23" s="22">
        <f aca="true" t="shared" si="103" ref="FT23:FT38">FS23</f>
        <v>514.1</v>
      </c>
      <c r="FU23" s="22">
        <v>379.9</v>
      </c>
      <c r="FV23" s="22">
        <f aca="true" t="shared" si="104" ref="FV23:FV38">FU23</f>
        <v>379.9</v>
      </c>
      <c r="FW23" s="22">
        <v>625</v>
      </c>
      <c r="FX23" s="22">
        <f aca="true" t="shared" si="105" ref="FX23:FX38">FW23</f>
        <v>625</v>
      </c>
      <c r="FY23" s="22">
        <v>607.1</v>
      </c>
      <c r="FZ23" s="22">
        <f aca="true" t="shared" si="106" ref="FZ23:FZ38">FY23</f>
        <v>607.1</v>
      </c>
      <c r="GA23" s="22">
        <v>624.4</v>
      </c>
      <c r="GB23" s="22">
        <f aca="true" t="shared" si="107" ref="GB23:GB38">GA23</f>
        <v>624.4</v>
      </c>
      <c r="GC23" s="22">
        <v>405.9</v>
      </c>
      <c r="GD23" s="22">
        <f aca="true" t="shared" si="108" ref="GD23:GD38">GC23</f>
        <v>405.9</v>
      </c>
      <c r="GE23" s="22">
        <v>475.1</v>
      </c>
      <c r="GF23" s="22">
        <f aca="true" t="shared" si="109" ref="GF23:GF38">GE23</f>
        <v>475.1</v>
      </c>
      <c r="GG23" s="22">
        <v>174.4</v>
      </c>
      <c r="GH23" s="22">
        <f aca="true" t="shared" si="110" ref="GH23:GH38">GG23</f>
        <v>174.4</v>
      </c>
      <c r="GI23" s="22">
        <v>290.4</v>
      </c>
      <c r="GJ23" s="22">
        <f aca="true" t="shared" si="111" ref="GJ23:GJ38">GI23</f>
        <v>290.4</v>
      </c>
      <c r="GK23" s="22">
        <v>381.8</v>
      </c>
      <c r="GL23" s="22">
        <f aca="true" t="shared" si="112" ref="GL23:GL38">GK23</f>
        <v>381.8</v>
      </c>
      <c r="GM23" s="22">
        <v>239.6</v>
      </c>
      <c r="GN23" s="22">
        <f aca="true" t="shared" si="113" ref="GN23:GN38">GM23</f>
        <v>239.6</v>
      </c>
      <c r="GO23" s="22">
        <v>407.8</v>
      </c>
      <c r="GP23" s="22">
        <f aca="true" t="shared" si="114" ref="GP23:GP38">GO23</f>
        <v>407.8</v>
      </c>
      <c r="GQ23" s="22">
        <v>291.9</v>
      </c>
      <c r="GR23" s="22">
        <f aca="true" t="shared" si="115" ref="GR23:GR38">GQ23</f>
        <v>291.9</v>
      </c>
      <c r="GS23" s="22">
        <v>533</v>
      </c>
      <c r="GT23" s="22">
        <f aca="true" t="shared" si="116" ref="GT23:GT38">GS23</f>
        <v>533</v>
      </c>
      <c r="GU23" s="22">
        <v>279.9</v>
      </c>
      <c r="GV23" s="22">
        <f aca="true" t="shared" si="117" ref="GV23:GV38">GU23</f>
        <v>279.9</v>
      </c>
      <c r="GW23" s="22">
        <v>402</v>
      </c>
      <c r="GX23" s="22">
        <f aca="true" t="shared" si="118" ref="GX23:GX38">GW23</f>
        <v>402</v>
      </c>
      <c r="GY23" s="22">
        <v>401.1</v>
      </c>
      <c r="GZ23" s="22">
        <f aca="true" t="shared" si="119" ref="GZ23:GZ38">GY23</f>
        <v>401.1</v>
      </c>
      <c r="HA23" s="22">
        <v>424.7</v>
      </c>
      <c r="HB23" s="22">
        <f aca="true" t="shared" si="120" ref="HB23:HB38">HA23</f>
        <v>424.7</v>
      </c>
      <c r="HC23" s="22">
        <v>422.8</v>
      </c>
      <c r="HD23" s="22">
        <f aca="true" t="shared" si="121" ref="HD23:HD38">HC23</f>
        <v>422.8</v>
      </c>
      <c r="HE23" s="22">
        <v>251.7</v>
      </c>
      <c r="HF23" s="22">
        <f aca="true" t="shared" si="122" ref="HF23:HF38">HE23</f>
        <v>251.7</v>
      </c>
      <c r="HG23" s="22">
        <v>583.6</v>
      </c>
      <c r="HH23" s="22">
        <f aca="true" t="shared" si="123" ref="HH23:HH38">HG23</f>
        <v>583.6</v>
      </c>
      <c r="HI23" s="22">
        <v>401.5</v>
      </c>
      <c r="HJ23" s="22">
        <f aca="true" t="shared" si="124" ref="HJ23:HJ38">HI23</f>
        <v>401.5</v>
      </c>
      <c r="HK23" s="22">
        <v>319</v>
      </c>
      <c r="HL23" s="22">
        <f aca="true" t="shared" si="125" ref="HL23:HL38">HK23</f>
        <v>319</v>
      </c>
      <c r="HM23" s="22">
        <v>248.6</v>
      </c>
      <c r="HN23" s="22">
        <f aca="true" t="shared" si="126" ref="HN23:HN38">HM23</f>
        <v>248.6</v>
      </c>
      <c r="HO23" s="22">
        <v>248.4</v>
      </c>
      <c r="HP23" s="24">
        <f aca="true" t="shared" si="127" ref="HP23:HP38">HO23</f>
        <v>248.4</v>
      </c>
      <c r="HQ23" s="22">
        <v>248.8</v>
      </c>
      <c r="HR23" s="22">
        <f aca="true" t="shared" si="128" ref="HR23:HR38">HQ23</f>
        <v>248.8</v>
      </c>
      <c r="HS23" s="22">
        <v>249</v>
      </c>
      <c r="HT23" s="22">
        <f aca="true" t="shared" si="129" ref="HT23:HT38">HS23</f>
        <v>249</v>
      </c>
      <c r="HU23" s="22">
        <v>268.4</v>
      </c>
      <c r="HV23" s="22">
        <f aca="true" t="shared" si="130" ref="HV23:HV38">HU23</f>
        <v>268.4</v>
      </c>
      <c r="HW23" s="22">
        <v>370.5</v>
      </c>
      <c r="HX23" s="22">
        <f aca="true" t="shared" si="131" ref="HX23:HX38">HW23</f>
        <v>370.5</v>
      </c>
      <c r="HY23" s="22">
        <v>424</v>
      </c>
      <c r="HZ23" s="22">
        <f aca="true" t="shared" si="132" ref="HZ23:HZ38">HY23</f>
        <v>424</v>
      </c>
    </row>
    <row r="24" spans="1:234" s="9" customFormat="1" ht="38.25">
      <c r="A24" s="29" t="s">
        <v>154</v>
      </c>
      <c r="B24" s="26" t="s">
        <v>248</v>
      </c>
      <c r="C24" s="22">
        <v>432.5</v>
      </c>
      <c r="D24" s="22">
        <v>432.5</v>
      </c>
      <c r="E24" s="22">
        <v>687.7</v>
      </c>
      <c r="F24" s="22">
        <v>687.7</v>
      </c>
      <c r="G24" s="22">
        <v>317.1</v>
      </c>
      <c r="H24" s="22">
        <f t="shared" si="23"/>
        <v>317.1</v>
      </c>
      <c r="I24" s="22">
        <v>461.1</v>
      </c>
      <c r="J24" s="22">
        <f t="shared" si="24"/>
        <v>461.1</v>
      </c>
      <c r="K24" s="22">
        <v>488.4</v>
      </c>
      <c r="L24" s="22">
        <f t="shared" si="25"/>
        <v>488.4</v>
      </c>
      <c r="M24" s="22">
        <v>372.5</v>
      </c>
      <c r="N24" s="22">
        <f t="shared" si="26"/>
        <v>372.5</v>
      </c>
      <c r="O24" s="22">
        <v>163.8</v>
      </c>
      <c r="P24" s="22">
        <f>O24</f>
        <v>163.8</v>
      </c>
      <c r="Q24" s="22">
        <v>659.7</v>
      </c>
      <c r="R24" s="22">
        <f t="shared" si="27"/>
        <v>659.7</v>
      </c>
      <c r="S24" s="22">
        <v>189.3</v>
      </c>
      <c r="T24" s="22">
        <f t="shared" si="28"/>
        <v>189.3</v>
      </c>
      <c r="U24" s="22">
        <v>197.8</v>
      </c>
      <c r="V24" s="22">
        <f t="shared" si="29"/>
        <v>197.8</v>
      </c>
      <c r="W24" s="22">
        <v>661.3</v>
      </c>
      <c r="X24" s="22">
        <f t="shared" si="30"/>
        <v>661.3</v>
      </c>
      <c r="Y24" s="22">
        <v>133.2</v>
      </c>
      <c r="Z24" s="22">
        <f t="shared" si="31"/>
        <v>133.2</v>
      </c>
      <c r="AA24" s="22">
        <v>133.7</v>
      </c>
      <c r="AB24" s="22">
        <f t="shared" si="32"/>
        <v>133.7</v>
      </c>
      <c r="AC24" s="22">
        <v>133.7</v>
      </c>
      <c r="AD24" s="22">
        <f t="shared" si="33"/>
        <v>133.7</v>
      </c>
      <c r="AE24" s="22">
        <v>133.7</v>
      </c>
      <c r="AF24" s="22">
        <f t="shared" si="34"/>
        <v>133.7</v>
      </c>
      <c r="AG24" s="22">
        <v>133.7</v>
      </c>
      <c r="AH24" s="22">
        <f t="shared" si="35"/>
        <v>133.7</v>
      </c>
      <c r="AI24" s="22">
        <v>133.7</v>
      </c>
      <c r="AJ24" s="22">
        <f t="shared" si="36"/>
        <v>133.7</v>
      </c>
      <c r="AK24" s="22">
        <v>157.3</v>
      </c>
      <c r="AL24" s="22">
        <f t="shared" si="37"/>
        <v>157.3</v>
      </c>
      <c r="AM24" s="22">
        <v>133.7</v>
      </c>
      <c r="AN24" s="22">
        <f t="shared" si="38"/>
        <v>133.7</v>
      </c>
      <c r="AO24" s="22">
        <v>133.6</v>
      </c>
      <c r="AP24" s="22">
        <v>133.6</v>
      </c>
      <c r="AQ24" s="22">
        <v>134</v>
      </c>
      <c r="AR24" s="22">
        <f t="shared" si="39"/>
        <v>134</v>
      </c>
      <c r="AS24" s="22">
        <v>134</v>
      </c>
      <c r="AT24" s="22">
        <f t="shared" si="40"/>
        <v>134</v>
      </c>
      <c r="AU24" s="22">
        <v>126.8</v>
      </c>
      <c r="AV24" s="22">
        <f t="shared" si="41"/>
        <v>126.8</v>
      </c>
      <c r="AW24" s="22">
        <v>133.6</v>
      </c>
      <c r="AX24" s="22">
        <f t="shared" si="42"/>
        <v>133.6</v>
      </c>
      <c r="AY24" s="22">
        <v>134</v>
      </c>
      <c r="AZ24" s="22">
        <f t="shared" si="43"/>
        <v>134</v>
      </c>
      <c r="BA24" s="22">
        <v>133.6</v>
      </c>
      <c r="BB24" s="22">
        <f t="shared" si="44"/>
        <v>133.6</v>
      </c>
      <c r="BC24" s="22">
        <v>132.7</v>
      </c>
      <c r="BD24" s="22">
        <f t="shared" si="45"/>
        <v>132.7</v>
      </c>
      <c r="BE24" s="22">
        <v>133.6</v>
      </c>
      <c r="BF24" s="22">
        <f t="shared" si="46"/>
        <v>133.6</v>
      </c>
      <c r="BG24" s="22">
        <v>133.6</v>
      </c>
      <c r="BH24" s="22">
        <f t="shared" si="47"/>
        <v>133.6</v>
      </c>
      <c r="BI24" s="22">
        <v>202.1</v>
      </c>
      <c r="BJ24" s="22">
        <f t="shared" si="48"/>
        <v>202.1</v>
      </c>
      <c r="BK24" s="22">
        <v>201.7</v>
      </c>
      <c r="BL24" s="22">
        <f t="shared" si="49"/>
        <v>201.7</v>
      </c>
      <c r="BM24" s="22">
        <v>201.7</v>
      </c>
      <c r="BN24" s="22">
        <f t="shared" si="50"/>
        <v>201.7</v>
      </c>
      <c r="BO24" s="22">
        <v>768.5</v>
      </c>
      <c r="BP24" s="22">
        <f t="shared" si="51"/>
        <v>768.5</v>
      </c>
      <c r="BQ24" s="22">
        <v>400.1</v>
      </c>
      <c r="BR24" s="22">
        <f t="shared" si="52"/>
        <v>400.1</v>
      </c>
      <c r="BS24" s="22">
        <v>430.3</v>
      </c>
      <c r="BT24" s="22">
        <f t="shared" si="53"/>
        <v>430.3</v>
      </c>
      <c r="BU24" s="22">
        <v>567.3</v>
      </c>
      <c r="BV24" s="22">
        <f t="shared" si="54"/>
        <v>567.3</v>
      </c>
      <c r="BW24" s="22">
        <v>226.7</v>
      </c>
      <c r="BX24" s="22">
        <f t="shared" si="55"/>
        <v>226.7</v>
      </c>
      <c r="BY24" s="22">
        <v>227.1</v>
      </c>
      <c r="BZ24" s="22">
        <f t="shared" si="56"/>
        <v>227.1</v>
      </c>
      <c r="CA24" s="22">
        <v>179.7</v>
      </c>
      <c r="CB24" s="22">
        <f t="shared" si="57"/>
        <v>179.7</v>
      </c>
      <c r="CC24" s="22">
        <v>162.3</v>
      </c>
      <c r="CD24" s="22">
        <f t="shared" si="58"/>
        <v>162.3</v>
      </c>
      <c r="CE24" s="22">
        <v>203.7</v>
      </c>
      <c r="CF24" s="22">
        <f t="shared" si="59"/>
        <v>203.7</v>
      </c>
      <c r="CG24" s="22">
        <v>107.1</v>
      </c>
      <c r="CH24" s="22">
        <v>107.1</v>
      </c>
      <c r="CI24" s="22">
        <v>850.8</v>
      </c>
      <c r="CJ24" s="22">
        <f t="shared" si="60"/>
        <v>850.8</v>
      </c>
      <c r="CK24" s="22">
        <v>693.7</v>
      </c>
      <c r="CL24" s="22">
        <f t="shared" si="61"/>
        <v>693.7</v>
      </c>
      <c r="CM24" s="22">
        <v>391.8</v>
      </c>
      <c r="CN24" s="22">
        <f t="shared" si="62"/>
        <v>391.8</v>
      </c>
      <c r="CO24" s="22">
        <v>722.3</v>
      </c>
      <c r="CP24" s="22">
        <f t="shared" si="63"/>
        <v>722.3</v>
      </c>
      <c r="CQ24" s="22">
        <v>392.2</v>
      </c>
      <c r="CR24" s="22">
        <f t="shared" si="64"/>
        <v>392.2</v>
      </c>
      <c r="CS24" s="22">
        <v>456.7</v>
      </c>
      <c r="CT24" s="22">
        <f t="shared" si="65"/>
        <v>456.7</v>
      </c>
      <c r="CU24" s="22">
        <v>456.5</v>
      </c>
      <c r="CV24" s="22">
        <f t="shared" si="66"/>
        <v>456.5</v>
      </c>
      <c r="CW24" s="22">
        <v>207.1</v>
      </c>
      <c r="CX24" s="22">
        <f t="shared" si="67"/>
        <v>207.1</v>
      </c>
      <c r="CY24" s="22">
        <v>695.4</v>
      </c>
      <c r="CZ24" s="28">
        <f t="shared" si="68"/>
        <v>695.4</v>
      </c>
      <c r="DA24" s="22">
        <v>429.2</v>
      </c>
      <c r="DB24" s="28">
        <f t="shared" si="69"/>
        <v>429.2</v>
      </c>
      <c r="DC24" s="22"/>
      <c r="DD24" s="28">
        <f t="shared" si="70"/>
        <v>0</v>
      </c>
      <c r="DE24" s="22">
        <v>361.1</v>
      </c>
      <c r="DF24" s="22">
        <f t="shared" si="71"/>
        <v>361.1</v>
      </c>
      <c r="DG24" s="22">
        <v>361.5</v>
      </c>
      <c r="DH24" s="22">
        <f t="shared" si="72"/>
        <v>361.5</v>
      </c>
      <c r="DI24" s="22">
        <v>183.1</v>
      </c>
      <c r="DJ24" s="22">
        <f t="shared" si="73"/>
        <v>183.1</v>
      </c>
      <c r="DK24" s="22">
        <v>183.1</v>
      </c>
      <c r="DL24" s="22">
        <f t="shared" si="74"/>
        <v>183.1</v>
      </c>
      <c r="DM24" s="22">
        <v>206.5</v>
      </c>
      <c r="DN24" s="22">
        <f t="shared" si="75"/>
        <v>206.5</v>
      </c>
      <c r="DO24" s="22">
        <v>207.4</v>
      </c>
      <c r="DP24" s="22">
        <f t="shared" si="76"/>
        <v>207.4</v>
      </c>
      <c r="DQ24" s="22">
        <v>206.5</v>
      </c>
      <c r="DR24" s="22">
        <f t="shared" si="77"/>
        <v>206.5</v>
      </c>
      <c r="DS24" s="22">
        <v>466.5</v>
      </c>
      <c r="DT24" s="22">
        <f t="shared" si="78"/>
        <v>466.5</v>
      </c>
      <c r="DU24" s="22">
        <v>436.8</v>
      </c>
      <c r="DV24" s="22">
        <f t="shared" si="79"/>
        <v>436.8</v>
      </c>
      <c r="DW24" s="22">
        <v>345.7</v>
      </c>
      <c r="DX24" s="22">
        <f t="shared" si="80"/>
        <v>345.7</v>
      </c>
      <c r="DY24" s="22">
        <v>369</v>
      </c>
      <c r="DZ24" s="22">
        <f t="shared" si="81"/>
        <v>369</v>
      </c>
      <c r="EA24" s="22">
        <v>746</v>
      </c>
      <c r="EB24" s="22">
        <f t="shared" si="82"/>
        <v>746</v>
      </c>
      <c r="EC24" s="22">
        <v>748.3</v>
      </c>
      <c r="ED24" s="22">
        <f t="shared" si="83"/>
        <v>748.3</v>
      </c>
      <c r="EE24" s="22">
        <v>285.2</v>
      </c>
      <c r="EF24" s="22">
        <f t="shared" si="84"/>
        <v>285.2</v>
      </c>
      <c r="EG24" s="22">
        <v>437.6</v>
      </c>
      <c r="EH24" s="22">
        <f t="shared" si="85"/>
        <v>437.6</v>
      </c>
      <c r="EI24" s="22">
        <v>327.4</v>
      </c>
      <c r="EJ24" s="28">
        <f t="shared" si="86"/>
        <v>327.4</v>
      </c>
      <c r="EK24" s="22">
        <v>285.1</v>
      </c>
      <c r="EL24" s="22">
        <f t="shared" si="87"/>
        <v>285.1</v>
      </c>
      <c r="EM24" s="22">
        <v>346</v>
      </c>
      <c r="EN24" s="22">
        <f t="shared" si="88"/>
        <v>346</v>
      </c>
      <c r="EO24" s="22">
        <v>285.5</v>
      </c>
      <c r="EP24" s="22">
        <f t="shared" si="89"/>
        <v>285.5</v>
      </c>
      <c r="EQ24" s="22">
        <v>124</v>
      </c>
      <c r="ER24" s="22">
        <f t="shared" si="90"/>
        <v>124</v>
      </c>
      <c r="ES24" s="22">
        <v>306.6</v>
      </c>
      <c r="ET24" s="22">
        <f t="shared" si="91"/>
        <v>306.6</v>
      </c>
      <c r="EU24" s="22">
        <v>247.5</v>
      </c>
      <c r="EV24" s="22">
        <f t="shared" si="92"/>
        <v>247.5</v>
      </c>
      <c r="EW24" s="22">
        <v>117.5</v>
      </c>
      <c r="EX24" s="22">
        <v>117.5</v>
      </c>
      <c r="EY24" s="22">
        <v>370.9</v>
      </c>
      <c r="EZ24" s="22">
        <f t="shared" si="93"/>
        <v>370.9</v>
      </c>
      <c r="FA24" s="22">
        <v>247.5</v>
      </c>
      <c r="FB24" s="22">
        <f t="shared" si="94"/>
        <v>247.5</v>
      </c>
      <c r="FC24" s="22">
        <v>247.9</v>
      </c>
      <c r="FD24" s="22">
        <f t="shared" si="95"/>
        <v>247.9</v>
      </c>
      <c r="FE24" s="22">
        <v>247.9</v>
      </c>
      <c r="FF24" s="22">
        <f t="shared" si="96"/>
        <v>247.9</v>
      </c>
      <c r="FG24" s="22">
        <v>247.1</v>
      </c>
      <c r="FH24" s="22">
        <f t="shared" si="97"/>
        <v>247.1</v>
      </c>
      <c r="FI24" s="22">
        <v>340.6</v>
      </c>
      <c r="FJ24" s="22">
        <f t="shared" si="98"/>
        <v>340.6</v>
      </c>
      <c r="FK24" s="22">
        <v>278</v>
      </c>
      <c r="FL24" s="22">
        <f t="shared" si="99"/>
        <v>278</v>
      </c>
      <c r="FM24" s="22">
        <v>247.1</v>
      </c>
      <c r="FN24" s="22">
        <f t="shared" si="100"/>
        <v>247.1</v>
      </c>
      <c r="FO24" s="22">
        <v>371.3</v>
      </c>
      <c r="FP24" s="22">
        <f t="shared" si="101"/>
        <v>371.3</v>
      </c>
      <c r="FQ24" s="22">
        <v>493.5</v>
      </c>
      <c r="FR24" s="22">
        <f t="shared" si="102"/>
        <v>493.5</v>
      </c>
      <c r="FS24" s="22">
        <v>499</v>
      </c>
      <c r="FT24" s="22">
        <f t="shared" si="103"/>
        <v>499</v>
      </c>
      <c r="FU24" s="22">
        <v>370.9</v>
      </c>
      <c r="FV24" s="22">
        <f t="shared" si="104"/>
        <v>370.9</v>
      </c>
      <c r="FW24" s="22">
        <v>613</v>
      </c>
      <c r="FX24" s="22">
        <f t="shared" si="105"/>
        <v>613</v>
      </c>
      <c r="FY24" s="22">
        <v>559.3</v>
      </c>
      <c r="FZ24" s="22">
        <f t="shared" si="106"/>
        <v>559.3</v>
      </c>
      <c r="GA24" s="22">
        <v>612.9</v>
      </c>
      <c r="GB24" s="22">
        <f t="shared" si="107"/>
        <v>612.9</v>
      </c>
      <c r="GC24" s="22">
        <v>369.6</v>
      </c>
      <c r="GD24" s="22">
        <f t="shared" si="108"/>
        <v>369.6</v>
      </c>
      <c r="GE24" s="22">
        <v>434.2</v>
      </c>
      <c r="GF24" s="22">
        <f t="shared" si="109"/>
        <v>434.2</v>
      </c>
      <c r="GG24" s="22">
        <v>119.3</v>
      </c>
      <c r="GH24" s="22">
        <f t="shared" si="110"/>
        <v>119.3</v>
      </c>
      <c r="GI24" s="22">
        <v>234.7</v>
      </c>
      <c r="GJ24" s="22">
        <f t="shared" si="111"/>
        <v>234.7</v>
      </c>
      <c r="GK24" s="22">
        <v>340.3</v>
      </c>
      <c r="GL24" s="22">
        <f t="shared" si="112"/>
        <v>340.3</v>
      </c>
      <c r="GM24" s="22">
        <v>266.4</v>
      </c>
      <c r="GN24" s="22">
        <f t="shared" si="113"/>
        <v>266.4</v>
      </c>
      <c r="GO24" s="22">
        <v>370.1</v>
      </c>
      <c r="GP24" s="22">
        <f t="shared" si="114"/>
        <v>370.1</v>
      </c>
      <c r="GQ24" s="22">
        <v>247</v>
      </c>
      <c r="GR24" s="22">
        <f t="shared" si="115"/>
        <v>247</v>
      </c>
      <c r="GS24" s="22">
        <v>619.3</v>
      </c>
      <c r="GT24" s="22">
        <f t="shared" si="116"/>
        <v>619.3</v>
      </c>
      <c r="GU24" s="22">
        <v>249.3</v>
      </c>
      <c r="GV24" s="22">
        <f t="shared" si="117"/>
        <v>249.3</v>
      </c>
      <c r="GW24" s="22">
        <v>406.5</v>
      </c>
      <c r="GX24" s="22">
        <f t="shared" si="118"/>
        <v>406.5</v>
      </c>
      <c r="GY24" s="22">
        <v>406.9</v>
      </c>
      <c r="GZ24" s="22">
        <f t="shared" si="119"/>
        <v>406.9</v>
      </c>
      <c r="HA24" s="22">
        <v>436</v>
      </c>
      <c r="HB24" s="22">
        <f t="shared" si="120"/>
        <v>436</v>
      </c>
      <c r="HC24" s="22">
        <v>435.5</v>
      </c>
      <c r="HD24" s="22">
        <f t="shared" si="121"/>
        <v>435.5</v>
      </c>
      <c r="HE24" s="22">
        <v>249.1</v>
      </c>
      <c r="HF24" s="22">
        <f t="shared" si="122"/>
        <v>249.1</v>
      </c>
      <c r="HG24" s="22">
        <v>595.5</v>
      </c>
      <c r="HH24" s="22">
        <f t="shared" si="123"/>
        <v>595.5</v>
      </c>
      <c r="HI24" s="22">
        <v>406.5</v>
      </c>
      <c r="HJ24" s="22">
        <f t="shared" si="124"/>
        <v>406.5</v>
      </c>
      <c r="HK24" s="22">
        <v>268.3</v>
      </c>
      <c r="HL24" s="22">
        <f t="shared" si="125"/>
        <v>268.3</v>
      </c>
      <c r="HM24" s="22">
        <v>238.1</v>
      </c>
      <c r="HN24" s="22">
        <f t="shared" si="126"/>
        <v>238.1</v>
      </c>
      <c r="HO24" s="22">
        <v>250</v>
      </c>
      <c r="HP24" s="24">
        <f t="shared" si="127"/>
        <v>250</v>
      </c>
      <c r="HQ24" s="22">
        <v>250</v>
      </c>
      <c r="HR24" s="22">
        <f t="shared" si="128"/>
        <v>250</v>
      </c>
      <c r="HS24" s="22">
        <v>250</v>
      </c>
      <c r="HT24" s="22">
        <f t="shared" si="129"/>
        <v>250</v>
      </c>
      <c r="HU24" s="22">
        <v>278.5</v>
      </c>
      <c r="HV24" s="22">
        <f t="shared" si="130"/>
        <v>278.5</v>
      </c>
      <c r="HW24" s="22">
        <v>358</v>
      </c>
      <c r="HX24" s="22">
        <f t="shared" si="131"/>
        <v>358</v>
      </c>
      <c r="HY24" s="22">
        <v>406</v>
      </c>
      <c r="HZ24" s="22">
        <f t="shared" si="132"/>
        <v>406</v>
      </c>
    </row>
    <row r="25" spans="1:234" s="3" customFormat="1" ht="26.25" customHeight="1">
      <c r="A25" s="16">
        <v>12</v>
      </c>
      <c r="B25" s="26" t="s">
        <v>155</v>
      </c>
      <c r="C25" s="21">
        <f>C26+C27+C28+C29+C30+C31+C32+C33+C34+C35+C37+C38+C36</f>
        <v>3708.7</v>
      </c>
      <c r="D25" s="21">
        <f>D26+D27+D28+D29+D30+D31+D32+D33+D34+D35+D37+D38+D36</f>
        <v>3708.7</v>
      </c>
      <c r="E25" s="21">
        <f>E26+E27+E28+E29+E30+E31+E32+E33+E34+E35+E37+E38+E36</f>
        <v>4143.9</v>
      </c>
      <c r="F25" s="21">
        <f>F26+F27+F28+F29+F30+F31+F32+F33+F34+F35+F37+F38+F36</f>
        <v>4143.9</v>
      </c>
      <c r="G25" s="21">
        <f>G26+G27+G28+G29+G30+G31+G32+G33+G34+G35+G37+G38+G36</f>
        <v>2506.5</v>
      </c>
      <c r="H25" s="22">
        <f t="shared" si="23"/>
        <v>2506.5</v>
      </c>
      <c r="I25" s="21">
        <f>I26+I27+I28+I29+I30+I31+I32+I33+I34+I35+I37+I38+I36</f>
        <v>3568.4</v>
      </c>
      <c r="J25" s="22">
        <f t="shared" si="24"/>
        <v>3568.4</v>
      </c>
      <c r="K25" s="21">
        <f>K26+K27+K28+K29+K30+K31+K32+K33+K34+K35+K37+K38+K36</f>
        <v>3924.8</v>
      </c>
      <c r="L25" s="22">
        <f t="shared" si="25"/>
        <v>3924.8</v>
      </c>
      <c r="M25" s="21">
        <f>M26+M27+M28+M29+M30+M31+M32+M33+M34+M35+M37+M38+M36</f>
        <v>3028.7</v>
      </c>
      <c r="N25" s="22">
        <f t="shared" si="26"/>
        <v>3028.7</v>
      </c>
      <c r="O25" s="21">
        <f>O26+O27+O28+O29+O30+O31+O32+O33+O34+O35+O36+O37+O38</f>
        <v>1270</v>
      </c>
      <c r="P25" s="22">
        <f>O25</f>
        <v>1270</v>
      </c>
      <c r="Q25" s="21">
        <f>Q26+Q27+Q28+Q29+Q30+Q31+Q32+Q33+Q34+Q35+Q37+Q38+Q36</f>
        <v>3860.4000000000005</v>
      </c>
      <c r="R25" s="22">
        <f t="shared" si="27"/>
        <v>3860.4000000000005</v>
      </c>
      <c r="S25" s="21">
        <f>S26+S27+S28+S29+S30+S31+S32+S33+S34+S35+S37+S38+S36</f>
        <v>1733.3999999999999</v>
      </c>
      <c r="T25" s="22">
        <f t="shared" si="28"/>
        <v>1733.3999999999999</v>
      </c>
      <c r="U25" s="21">
        <f>U26+U27+U28+U29+U30+U31+U32+U33+U34+U35+U36+U37+U38</f>
        <v>1640.5999999999997</v>
      </c>
      <c r="V25" s="22">
        <f t="shared" si="29"/>
        <v>1640.5999999999997</v>
      </c>
      <c r="W25" s="21">
        <f>W26+W27+W28+W29+W30+W31+W32+W33+W34+W35+W37+W38+W36</f>
        <v>4046.100000000001</v>
      </c>
      <c r="X25" s="22">
        <f t="shared" si="30"/>
        <v>4046.100000000001</v>
      </c>
      <c r="Y25" s="21">
        <f>Y26+Y27+Y28+Y29+Y30+Y31+Y32+Y33+Y34+Y35+Y37+Y38+Y36</f>
        <v>747.1000000000001</v>
      </c>
      <c r="Z25" s="22">
        <f t="shared" si="31"/>
        <v>747.1000000000001</v>
      </c>
      <c r="AA25" s="21">
        <f>AA26+AA27+AA28+AA29+AA30+AA31+AA32+AA33+AA34+AA35+AA37+AA38+AA36</f>
        <v>764.8</v>
      </c>
      <c r="AB25" s="22">
        <f t="shared" si="32"/>
        <v>764.8</v>
      </c>
      <c r="AC25" s="21">
        <f>AC26+AC27+AC28+AC29+AC30+AC31+AC32+AC33+AC34+AC35+AC37+AC38+AC36</f>
        <v>756.2</v>
      </c>
      <c r="AD25" s="22">
        <f t="shared" si="33"/>
        <v>756.2</v>
      </c>
      <c r="AE25" s="21">
        <f>AE26+AE27+AE28+AE29+AE30+AE31+AE32+AE33+AE34+AE35+AE37+AE38+AE36</f>
        <v>800.2</v>
      </c>
      <c r="AF25" s="22">
        <f t="shared" si="34"/>
        <v>800.2</v>
      </c>
      <c r="AG25" s="21">
        <f>AG26+AG27+AG28+AG29+AG30+AG31+AG32+AG33+AG34+AG35+AG37+AG38+AG36</f>
        <v>752.9000000000001</v>
      </c>
      <c r="AH25" s="22">
        <f t="shared" si="35"/>
        <v>752.9000000000001</v>
      </c>
      <c r="AI25" s="21">
        <f>AI26+AI27+AI28+AI29+AI30+AI31+AI32+AI33+AI34+AI35+AI37+AI38+AI36</f>
        <v>739.8000000000001</v>
      </c>
      <c r="AJ25" s="22">
        <f t="shared" si="36"/>
        <v>739.8000000000001</v>
      </c>
      <c r="AK25" s="21">
        <f>AK26+AK27+AK28+AK29+AK30+AK31+AK32+AK33+AK34+AK35+AK37+AK38+AK36</f>
        <v>736.6000000000001</v>
      </c>
      <c r="AL25" s="22">
        <f t="shared" si="37"/>
        <v>736.6000000000001</v>
      </c>
      <c r="AM25" s="21">
        <f>AM26+AM27+AM28+AM29+AM30+AM31+AM32+AM33+AM34+AM35+AM36+AM37+AM38</f>
        <v>720.7000000000002</v>
      </c>
      <c r="AN25" s="22">
        <f t="shared" si="38"/>
        <v>720.7000000000002</v>
      </c>
      <c r="AO25" s="21">
        <f>AO26+AO27+AO28+AO29+AO30+AO31+AO32+AO33+AO34+AO35+AO37+AO38+AO36</f>
        <v>719.4000000000001</v>
      </c>
      <c r="AP25" s="22">
        <f>AP26+AP27+AP28+AP29+AP30+AP31+AP32+AP33+AP34+AP35+AP37+AP38+AP36</f>
        <v>719.4000000000001</v>
      </c>
      <c r="AQ25" s="21">
        <f>AQ26+AQ27+AQ28+AQ29+AQ30+AQ31+AQ32+AQ33+AQ34+AQ35+AQ37+AQ38+AQ36</f>
        <v>755.2000000000002</v>
      </c>
      <c r="AR25" s="22">
        <f t="shared" si="39"/>
        <v>755.2000000000002</v>
      </c>
      <c r="AS25" s="21">
        <f>AS26+AS27+AS28+AS29+AS30+AS31+AS32+AS33+AS34+AS35+AS37+AS38+AS36</f>
        <v>731.8</v>
      </c>
      <c r="AT25" s="22">
        <f t="shared" si="40"/>
        <v>731.8</v>
      </c>
      <c r="AU25" s="21">
        <f>AU26+AU27+AU28+AU29+AU30+AU31+AU32+AU33+AU34+AU35+AU37+AU38+AU36</f>
        <v>639.8000000000001</v>
      </c>
      <c r="AV25" s="22">
        <f t="shared" si="41"/>
        <v>639.8000000000001</v>
      </c>
      <c r="AW25" s="21">
        <f>AW26+AW27+AW28+AW29+AW30+AW31+AW32+AW33+AW34+AW35+AW36+AW37+AW38</f>
        <v>753.3</v>
      </c>
      <c r="AX25" s="22">
        <f t="shared" si="42"/>
        <v>753.3</v>
      </c>
      <c r="AY25" s="21">
        <f>AY26+AY27+AY28+AY29+AY30+AY31+AY32+AY33+AY34+AY35+AY36+AY37+AY38</f>
        <v>749.9000000000001</v>
      </c>
      <c r="AZ25" s="22">
        <f t="shared" si="43"/>
        <v>749.9000000000001</v>
      </c>
      <c r="BA25" s="21">
        <f>BA26+BA27+BA28+BA29+BA30+BA31+BA32+BA33+BA34+BA35+BA36+BA37+BA38</f>
        <v>740.5</v>
      </c>
      <c r="BB25" s="22">
        <f t="shared" si="44"/>
        <v>740.5</v>
      </c>
      <c r="BC25" s="21">
        <f>BC26+BC27+BC28+BC29+BC30+BC31+BC32+BC33+BC34+BC35+BC37+BC38+BC36</f>
        <v>742.8000000000002</v>
      </c>
      <c r="BD25" s="22">
        <f t="shared" si="45"/>
        <v>742.8000000000002</v>
      </c>
      <c r="BE25" s="21">
        <f>BE26+BE27+BE28+BE29+BE30+BE31+BE32+BE33+BE34+BE35+BE37+BE38+BE36</f>
        <v>722.8000000000002</v>
      </c>
      <c r="BF25" s="22">
        <f t="shared" si="46"/>
        <v>722.8000000000002</v>
      </c>
      <c r="BG25" s="21">
        <f>BG26+BG27+BG28+BG29+BG30+BG31+BG32+BG33+BG34+BG35+BG37+BG38+BG36</f>
        <v>742.7000000000002</v>
      </c>
      <c r="BH25" s="22">
        <f t="shared" si="47"/>
        <v>742.7000000000002</v>
      </c>
      <c r="BI25" s="21">
        <f>BI26+BI27+BI28+BI29+BI30+BI31+BI32+BI33+BI34+BI35+BI37+BI38+BI36</f>
        <v>846.4</v>
      </c>
      <c r="BJ25" s="22">
        <f t="shared" si="48"/>
        <v>846.4</v>
      </c>
      <c r="BK25" s="21">
        <f>BK26+BK27+BK28+BK29+BK30+BK31+BK32+BK33+BK34+BK35+BK37+BK38+BK36</f>
        <v>952.2999999999998</v>
      </c>
      <c r="BL25" s="22">
        <f t="shared" si="49"/>
        <v>952.2999999999998</v>
      </c>
      <c r="BM25" s="21">
        <f>BM26+BM27+BM28+BM29+BM30+BM31+BM32+BM33+BM34+BM35+BM37+BM38+BM36</f>
        <v>1066.1000000000001</v>
      </c>
      <c r="BN25" s="22">
        <f t="shared" si="50"/>
        <v>1066.1000000000001</v>
      </c>
      <c r="BO25" s="21">
        <f>BO26+BO27+BO28+BO29+BO30+BO31+BO32+BO33+BO34+BO35+BO37+BO38+BO36</f>
        <v>4156.8</v>
      </c>
      <c r="BP25" s="22">
        <f t="shared" si="51"/>
        <v>4156.8</v>
      </c>
      <c r="BQ25" s="21">
        <f>BQ26+BQ27+BQ28+BQ29+BQ30+BQ31+BQ32+BQ33+BQ34+BQ35+BQ37+BQ38+BQ36</f>
        <v>2762.8</v>
      </c>
      <c r="BR25" s="22">
        <f t="shared" si="52"/>
        <v>2762.8</v>
      </c>
      <c r="BS25" s="21">
        <f>BS26+BS27+BS28+BS29+BS30+BS31+BS32+BS33+BS34+BS35+BS37+BS38+BS36</f>
        <v>3097.2999999999997</v>
      </c>
      <c r="BT25" s="22">
        <f t="shared" si="53"/>
        <v>3097.2999999999997</v>
      </c>
      <c r="BU25" s="21">
        <f>BU26+BU27+BU28+BU29+BU30+BU31+BU32+BU33+BU34+BU35+BU36+BU37+BU38</f>
        <v>4112</v>
      </c>
      <c r="BV25" s="22">
        <f t="shared" si="54"/>
        <v>4112</v>
      </c>
      <c r="BW25" s="21">
        <f>BW26+BW27+BW28+BW29+BW30+BW31+BW32+BW33+BW34+BW35+BW37+BW38+BW36</f>
        <v>1403.8999999999996</v>
      </c>
      <c r="BX25" s="22">
        <f t="shared" si="55"/>
        <v>1403.8999999999996</v>
      </c>
      <c r="BY25" s="21">
        <f>BY26+BY27+BY28+BY29+BY31+BY32+BY33+BY34+BY35+BY36+BY37+BY38</f>
        <v>1398.6</v>
      </c>
      <c r="BZ25" s="22">
        <f t="shared" si="56"/>
        <v>1398.6</v>
      </c>
      <c r="CA25" s="21">
        <f>CA26+CA27+CA28+CA29+CA30+CA31+CA32+CA33+CA34+CA35+CA37+CA38+CA36</f>
        <v>1317.2</v>
      </c>
      <c r="CB25" s="22">
        <f t="shared" si="57"/>
        <v>1317.2</v>
      </c>
      <c r="CC25" s="21">
        <f>CC26+CC27+CC28+CC29+CC30+CC31+CC32+CC33+CC34+CC35+CC37+CC38+CC36</f>
        <v>1394.3999999999999</v>
      </c>
      <c r="CD25" s="22">
        <f t="shared" si="58"/>
        <v>1394.3999999999999</v>
      </c>
      <c r="CE25" s="21">
        <f>CE26+CE27+CE28+CE29+CE30+CE31+CE32+CE33+CE34+CE35+CE37+CE38+CE36</f>
        <v>1490.5999999999997</v>
      </c>
      <c r="CF25" s="22">
        <f t="shared" si="59"/>
        <v>1490.5999999999997</v>
      </c>
      <c r="CG25" s="21">
        <f>CG26+CG27+CG28+CG29+CG30+CG31+CG32+CG33+CG34+CG35+CG37+CG38+CG36</f>
        <v>982.2</v>
      </c>
      <c r="CH25" s="21">
        <f>CH26+CH27+CH28+CH29+CH30+CH31+CH32+CH33+CH34+CH35+CH37+CH38+CH36</f>
        <v>982.2</v>
      </c>
      <c r="CI25" s="21">
        <f>CI26+CI27+CI28+CI29+CI30+CI31+CI32+CI33+CI34+CI35+CI37+CI38+CI36</f>
        <v>4333.9</v>
      </c>
      <c r="CJ25" s="22">
        <f t="shared" si="60"/>
        <v>4333.9</v>
      </c>
      <c r="CK25" s="21">
        <f>CK26+CK27+CK28+CK29+CK30+CK31+CK32+CK33+CK34+CK35+CK37+CK38+CK36</f>
        <v>4219.4</v>
      </c>
      <c r="CL25" s="22">
        <f t="shared" si="61"/>
        <v>4219.4</v>
      </c>
      <c r="CM25" s="21">
        <f>CM26+CM27+CM28+CM29+CM30+CM31+CM32+CM33+CM34+CM35+CM37+CM38+CM36</f>
        <v>2957.5</v>
      </c>
      <c r="CN25" s="22">
        <f t="shared" si="62"/>
        <v>2957.5</v>
      </c>
      <c r="CO25" s="21">
        <f>CO26+CO27+CO28+CO29+CO30+CO31+CO32+CO33+CO34+CO35+CO37+CO38+CO36</f>
        <v>4171</v>
      </c>
      <c r="CP25" s="22">
        <f t="shared" si="63"/>
        <v>4171</v>
      </c>
      <c r="CQ25" s="21">
        <f>CQ26+CQ27+CQ28+CQ29+CQ30+CQ31+CQ32+CQ33+CQ34+CQ35+CQ37+CQ38+CQ36</f>
        <v>2827.6</v>
      </c>
      <c r="CR25" s="22">
        <f t="shared" si="64"/>
        <v>2827.6</v>
      </c>
      <c r="CS25" s="21">
        <f>CS26+CS27+CS28+CS29+CS30+CS31+CS32+CS33+CS34+CS35+CS37+CS38+CS36</f>
        <v>3411.399999999999</v>
      </c>
      <c r="CT25" s="22">
        <f t="shared" si="65"/>
        <v>3411.399999999999</v>
      </c>
      <c r="CU25" s="21">
        <f>CU26+CU27+CU28+CU29+CU30+CU31+CU32+CU33+CU34+CU35+CU37+CU38+CU36</f>
        <v>3442.7999999999997</v>
      </c>
      <c r="CV25" s="22">
        <f t="shared" si="66"/>
        <v>3442.7999999999997</v>
      </c>
      <c r="CW25" s="21">
        <f>CW26+CW27+CW28+CW29+CW30+CW31+CW32+CW33+CW34+CW35+CW37+CW38+CW36</f>
        <v>1640.3</v>
      </c>
      <c r="CX25" s="22">
        <f t="shared" si="67"/>
        <v>1640.3</v>
      </c>
      <c r="CY25" s="21">
        <f>CY26+CY27+CY28+CY29+CY30+CY31+CY32+CY33+CY34+CY35+CY37+CY38+CY36</f>
        <v>3961.2999999999997</v>
      </c>
      <c r="CZ25" s="28">
        <f t="shared" si="68"/>
        <v>3961.2999999999997</v>
      </c>
      <c r="DA25" s="21">
        <f>DA26+DA27+DA28+DA29+DA30+DA31+DA32+DA33+DA34+DA35+DA37+DA38+DA36</f>
        <v>2216.7999999999997</v>
      </c>
      <c r="DB25" s="28">
        <f t="shared" si="69"/>
        <v>2216.7999999999997</v>
      </c>
      <c r="DC25" s="21">
        <f>DC26+DC27+DC28+DC29+DC30+DC31+DC32+DC33+DC34+DC35+DC37+DC38+DC36</f>
        <v>888.2499999999999</v>
      </c>
      <c r="DD25" s="28">
        <f t="shared" si="70"/>
        <v>888.2499999999999</v>
      </c>
      <c r="DE25" s="21">
        <f>DE26+DE27+DE28+DE29+DE30+DE31+DE32+DE33+DE34+DE35+DE37+DE38+DE36</f>
        <v>2258.7</v>
      </c>
      <c r="DF25" s="22">
        <f t="shared" si="71"/>
        <v>2258.7</v>
      </c>
      <c r="DG25" s="21">
        <f>DG26+DG27+DG28+DG29+DG30+DG31+DG32+DG33+DG34+DG35+DG37+DG38+DG36</f>
        <v>2102.9999999999995</v>
      </c>
      <c r="DH25" s="22">
        <f t="shared" si="72"/>
        <v>2102.9999999999995</v>
      </c>
      <c r="DI25" s="21">
        <f>DI26+DI27+DI28+DI29+DI30+DI31+DI32+DI33+DI34+DI35+DI37+DI38+DI36</f>
        <v>1439.6999999999998</v>
      </c>
      <c r="DJ25" s="22">
        <f t="shared" si="73"/>
        <v>1439.6999999999998</v>
      </c>
      <c r="DK25" s="21">
        <f>DK26+DK27+DK28+DK29+DK30+DK31+DK32+DK33+DK34+DK35+DK37+DK38+DK36</f>
        <v>1364.5</v>
      </c>
      <c r="DL25" s="22">
        <f t="shared" si="74"/>
        <v>1364.5</v>
      </c>
      <c r="DM25" s="21">
        <f>DM26+DM27+DM28+DM29+DM30+DM31+DM32+DM33+DM34+DM35+DM37+DM38+DM36</f>
        <v>1519.9</v>
      </c>
      <c r="DN25" s="22">
        <f t="shared" si="75"/>
        <v>1519.9</v>
      </c>
      <c r="DO25" s="21">
        <f>DO26+DO27+DO28+DO29+DO30+DO31+DO32+DO33+DO34+DO35+DO37+DO38+DO36</f>
        <v>1388.9999999999995</v>
      </c>
      <c r="DP25" s="22">
        <f t="shared" si="76"/>
        <v>1388.9999999999995</v>
      </c>
      <c r="DQ25" s="21">
        <f>DQ26+DQ27+DQ28+DQ29+DQ30+DQ31+DQ32+DQ33+DQ34+DQ35+DQ37+DQ38+DQ36</f>
        <v>1538.9999999999998</v>
      </c>
      <c r="DR25" s="22">
        <f t="shared" si="77"/>
        <v>1538.9999999999998</v>
      </c>
      <c r="DS25" s="21">
        <f>DS26+DS27+DS28+DS29+DS30+DS31+DS32+DS33+DS34+DS35+DS37+DS38+DS36</f>
        <v>3692.9</v>
      </c>
      <c r="DT25" s="22">
        <f t="shared" si="78"/>
        <v>3692.9</v>
      </c>
      <c r="DU25" s="21">
        <f>DU26+DU27+DU28+DU29+DU30+DU31+DU32+DU33+DU34+DU35+DU37+DU38+DU36</f>
        <v>3029.7000000000003</v>
      </c>
      <c r="DV25" s="22">
        <f t="shared" si="79"/>
        <v>3029.7000000000003</v>
      </c>
      <c r="DW25" s="21">
        <f>DW26+DW27+DW28+DW29+DW30+DW31+DW32+DW33+DW34+DW35+DW37+DW38+DW36</f>
        <v>2176.4</v>
      </c>
      <c r="DX25" s="22">
        <f t="shared" si="80"/>
        <v>2176.4</v>
      </c>
      <c r="DY25" s="21">
        <f>DY26+DY27+DY28+DY29+DY30+DY31+DY32+DY33+DY34+DY35+DY37+DY38+DY36</f>
        <v>2115.399999999999</v>
      </c>
      <c r="DZ25" s="22">
        <f t="shared" si="81"/>
        <v>2115.399999999999</v>
      </c>
      <c r="EA25" s="21">
        <f>EA26+EA27+EA28+EA29+EA30+EA31+EA32+EA33+EA34+EA35+EA37+EA38+EA36</f>
        <v>4230.099999999999</v>
      </c>
      <c r="EB25" s="22">
        <f t="shared" si="82"/>
        <v>4230.099999999999</v>
      </c>
      <c r="EC25" s="21">
        <f>EC26+EC27+EC28+EC29+EC30+EC31+EC32+EC33+EC34+EC35+EC37+EC38+EC36</f>
        <v>4808.000000000001</v>
      </c>
      <c r="ED25" s="22">
        <f t="shared" si="83"/>
        <v>4808.000000000001</v>
      </c>
      <c r="EE25" s="21">
        <f>EE26+EE27+EE28+EE29+EE30+EE31+EE32+EE33+EE34+EE35+EE37+EE38+EE36</f>
        <v>2178.5999999999995</v>
      </c>
      <c r="EF25" s="22">
        <f t="shared" si="84"/>
        <v>2178.5999999999995</v>
      </c>
      <c r="EG25" s="21">
        <f>EG26+EG27+EG28+EG29+EG30+EG31+EG32+EG33+EG34+EG35+EG37+EG38+EG36</f>
        <v>3025.8999999999996</v>
      </c>
      <c r="EH25" s="22">
        <f t="shared" si="85"/>
        <v>3025.8999999999996</v>
      </c>
      <c r="EI25" s="21">
        <f>EI26+EI27+EI28+EI29+EI30+EI31+EI32+EI33+EI34+EI35+EI37+EI38+EI36</f>
        <v>1641.0307692307692</v>
      </c>
      <c r="EJ25" s="28">
        <f t="shared" si="86"/>
        <v>1641.0307692307692</v>
      </c>
      <c r="EK25" s="21">
        <f>EK26+EK27+EK28+EK29+EK30+EK31+EK32+EK33+EK34+EK35+EK37+EK38+EK36</f>
        <v>2207.3999999999996</v>
      </c>
      <c r="EL25" s="22">
        <f t="shared" si="87"/>
        <v>2207.3999999999996</v>
      </c>
      <c r="EM25" s="21">
        <f>EM26+EM27+EM28+EM29+EM30+EM31+EM32+EM33+EM34+EM35+EM37+EM38+EM36</f>
        <v>2110.2999999999997</v>
      </c>
      <c r="EN25" s="22">
        <f t="shared" si="88"/>
        <v>2110.2999999999997</v>
      </c>
      <c r="EO25" s="21">
        <f>EO26+EO27+EO28+EO29+EO30+EO31+EO32+EO33+EO34+EO35+EO37+EO38+EO36</f>
        <v>2115.7</v>
      </c>
      <c r="EP25" s="22">
        <f t="shared" si="89"/>
        <v>2115.7</v>
      </c>
      <c r="EQ25" s="21">
        <f>EQ26+EQ27+EQ28+EQ29+EQ30+EQ31+EQ32+EQ33+EQ34+EQ35+EQ37+EQ38+EQ36</f>
        <v>762</v>
      </c>
      <c r="ER25" s="22">
        <f t="shared" si="90"/>
        <v>762</v>
      </c>
      <c r="ES25" s="21">
        <f>ES26+ES27+ES28+ES29+ES30+ES31+ES32+ES33+ES34+ES35+ES37+ES38+ES36</f>
        <v>2549.6</v>
      </c>
      <c r="ET25" s="22">
        <f t="shared" si="91"/>
        <v>2549.6</v>
      </c>
      <c r="EU25" s="21">
        <f>EU26+EU27+EU28+EU29+EU30+EU31+EU32+EU33+EU34+EU35+EU37+EU38+EU36</f>
        <v>1371.5000000000002</v>
      </c>
      <c r="EV25" s="22">
        <f t="shared" si="92"/>
        <v>1371.5000000000002</v>
      </c>
      <c r="EW25" s="21">
        <f>SUM(EW26:EW38)</f>
        <v>726.5</v>
      </c>
      <c r="EX25" s="22">
        <f aca="true" t="shared" si="133" ref="EX25:EX38">EW25</f>
        <v>726.5</v>
      </c>
      <c r="EY25" s="21">
        <f>EY26+EY27+EY28+EY29+EY30+EY31+EY32+EY33+EY34+EY35+EY37+EY38+EY36</f>
        <v>1972.7</v>
      </c>
      <c r="EZ25" s="22">
        <f t="shared" si="93"/>
        <v>1972.7</v>
      </c>
      <c r="FA25" s="21">
        <f>FA26+FA27+FA28+FA29+FA30+FA31+FA32+FA33+FA34+FA35+FA37+FA38+FA36</f>
        <v>1461.6000000000001</v>
      </c>
      <c r="FB25" s="22">
        <f t="shared" si="94"/>
        <v>1461.6000000000001</v>
      </c>
      <c r="FC25" s="21">
        <f>FC26+FC27+FC28+FC29+FC30+FC31+FC32+FC33+FC34+FC35+FC37+FC38+FC36</f>
        <v>1263.5</v>
      </c>
      <c r="FD25" s="22">
        <f t="shared" si="95"/>
        <v>1263.5</v>
      </c>
      <c r="FE25" s="21">
        <f>FE26+FE27+FE28+FE29+FE30+FE31+FE32+FE33+FE34+FE35+FE37+FE38+FE36</f>
        <v>1455.6999999999998</v>
      </c>
      <c r="FF25" s="22">
        <f t="shared" si="96"/>
        <v>1455.6999999999998</v>
      </c>
      <c r="FG25" s="21">
        <f>FG26+FG27+FG28+FG29+FG30+FG31+FG32+FG33+FG34+FG35+FG37+FG38+FG36</f>
        <v>1469.9000000000003</v>
      </c>
      <c r="FH25" s="22">
        <f t="shared" si="97"/>
        <v>1469.9000000000003</v>
      </c>
      <c r="FI25" s="21">
        <f>FI26+FI27+FI28+FI29+FI30+FI31+FI32+FI33+FI34+FI35+FI37+FI38+FI36</f>
        <v>3245.4</v>
      </c>
      <c r="FJ25" s="22">
        <f t="shared" si="98"/>
        <v>3245.4</v>
      </c>
      <c r="FK25" s="21">
        <f>FK26+FK27+FK28+FK29+FK30+FK31+FK32+FK33+FK34+FK35+FK37+FK38+FK36</f>
        <v>2120.2000000000003</v>
      </c>
      <c r="FL25" s="22">
        <f t="shared" si="99"/>
        <v>2120.2000000000003</v>
      </c>
      <c r="FM25" s="21">
        <f>FM26+FM27+FM28+FM29+FM30+FM31+FM32+FM33+FM34+FM35+FM37+FM38+FM36</f>
        <v>2227.2999999999997</v>
      </c>
      <c r="FN25" s="22">
        <f t="shared" si="100"/>
        <v>2227.2999999999997</v>
      </c>
      <c r="FO25" s="21">
        <f>FO26+FO27+FO28+FO29+FO30+FO31+FO32+FO33+FO34+FO35+FO37+FO38+FO36</f>
        <v>2178.7999999999997</v>
      </c>
      <c r="FP25" s="22">
        <f t="shared" si="101"/>
        <v>2178.7999999999997</v>
      </c>
      <c r="FQ25" s="21">
        <f>FQ26+FQ27+FQ28+FQ29+FQ30+FQ31+FQ32+FQ33+FQ34+FQ35+FQ37+FQ38+FQ36</f>
        <v>3766.8</v>
      </c>
      <c r="FR25" s="22">
        <f t="shared" si="102"/>
        <v>3766.8</v>
      </c>
      <c r="FS25" s="21">
        <f>FS26+FS27+FS28+FS29+FS30+FS31+FS32+FS33+FS34+FS35+FS37+FS38+FS36</f>
        <v>4024.7999999999997</v>
      </c>
      <c r="FT25" s="22">
        <f t="shared" si="103"/>
        <v>4024.7999999999997</v>
      </c>
      <c r="FU25" s="21">
        <f>FU26+FU27+FU28+FU29+FU30+FU31+FU32+FU33+FU34+FU35+FU37+FU38+FU36</f>
        <v>2119.1999999999994</v>
      </c>
      <c r="FV25" s="22">
        <f t="shared" si="104"/>
        <v>2119.1999999999994</v>
      </c>
      <c r="FW25" s="21">
        <f>FW26+FW27+FW28+FW29+FW30+FW31+FW32+FW33+FW34+FW35+FW37+FW38+FW36</f>
        <v>3943.2</v>
      </c>
      <c r="FX25" s="22">
        <f t="shared" si="105"/>
        <v>3943.2</v>
      </c>
      <c r="FY25" s="21">
        <f>FY26+FY27+FY28+FY29+FY30+FY31+FY32+FY33+FY34+FY35+FY37+FY38+FY36</f>
        <v>4395.6</v>
      </c>
      <c r="FZ25" s="22">
        <f t="shared" si="106"/>
        <v>4395.6</v>
      </c>
      <c r="GA25" s="21">
        <f>GA26+GA27+GA28+GA29+GA30+GA31+GA32+GA33+GA34+GA35+GA37+GA38+GA36</f>
        <v>3727.9000000000005</v>
      </c>
      <c r="GB25" s="22">
        <f t="shared" si="107"/>
        <v>3727.9000000000005</v>
      </c>
      <c r="GC25" s="21">
        <f>GC26+GC27+GC28+GC29+GC30+GC31+GC32+GC33+GC34+GC35+GC37+GC38+GC36</f>
        <v>2758.8</v>
      </c>
      <c r="GD25" s="22">
        <f t="shared" si="108"/>
        <v>2758.8</v>
      </c>
      <c r="GE25" s="21">
        <f>GE26+GE27+GE28+GE29+GE30+GE31+GE32+GE33+GE34+GE35+GE37+GE38+GE36</f>
        <v>3145.0000000000005</v>
      </c>
      <c r="GF25" s="22">
        <f t="shared" si="109"/>
        <v>3145.0000000000005</v>
      </c>
      <c r="GG25" s="21">
        <f>GG26+GG27+GG28+GG29+GG30+GG31+GG32+GG33+GG34+GG35+GG37+GG38+GG36</f>
        <v>681.8000000000001</v>
      </c>
      <c r="GH25" s="22">
        <f t="shared" si="110"/>
        <v>681.8000000000001</v>
      </c>
      <c r="GI25" s="22">
        <f>GI26+GI27+GI28+GI29+GI30+GI31+GI32+GI33+GI34+GI35+GI36+GI37+GI38</f>
        <v>1482.7999999999997</v>
      </c>
      <c r="GJ25" s="22">
        <f t="shared" si="111"/>
        <v>1482.7999999999997</v>
      </c>
      <c r="GK25" s="21">
        <f>GK26+GK27+GK28+GK29+GK30+GK31+GK32+GK33+GK34+GK35+GK37+GK38+GK36</f>
        <v>2655.7999999999997</v>
      </c>
      <c r="GL25" s="22">
        <f t="shared" si="112"/>
        <v>2655.7999999999997</v>
      </c>
      <c r="GM25" s="21">
        <f>GM26+GM27+GM28+GM29+GM30+GM31+GM32+GM33+GM34+GM35+GM37+GM38+GM36</f>
        <v>1726.8000000000002</v>
      </c>
      <c r="GN25" s="22">
        <f t="shared" si="113"/>
        <v>1726.8000000000002</v>
      </c>
      <c r="GO25" s="21">
        <f>GO26+GO27+GO28+GO29+GO30+GO31+GO32+GO33+GO34+GO35+GO37+GO38+GO36</f>
        <v>3115</v>
      </c>
      <c r="GP25" s="22">
        <f t="shared" si="114"/>
        <v>3115</v>
      </c>
      <c r="GQ25" s="21">
        <f>GQ26+GQ27+GQ28+GQ29+GQ30+GQ31+GQ32+GQ33+GQ34+GQ35+GQ37+GQ38+GQ36</f>
        <v>1464.1999999999998</v>
      </c>
      <c r="GR25" s="22">
        <f t="shared" si="115"/>
        <v>1464.1999999999998</v>
      </c>
      <c r="GS25" s="21">
        <f>GS26+GS27+GS28+GS29+GS30+GS31+GS32+GS33+GS34+GS35+GS37+GS38+GS36</f>
        <v>5543.000000000001</v>
      </c>
      <c r="GT25" s="22">
        <f t="shared" si="116"/>
        <v>5543.000000000001</v>
      </c>
      <c r="GU25" s="21">
        <f>GU26+GU27+GU28+GU29+GU30+GU31+GU32+GU33+GU34+GU35+GU37+GU38+GU36</f>
        <v>2059.2</v>
      </c>
      <c r="GV25" s="22">
        <f t="shared" si="117"/>
        <v>2059.2</v>
      </c>
      <c r="GW25" s="21">
        <f>GW26+GW27+GW28+GW29+GW30+GW31+GW32+GW33+GW34+GW35+GW37+GW38+GW36</f>
        <v>3030.4999999999995</v>
      </c>
      <c r="GX25" s="22">
        <f t="shared" si="118"/>
        <v>3030.4999999999995</v>
      </c>
      <c r="GY25" s="21">
        <f>GY26+GY27+GY28+GY29+GY30+GY31+GY32+GY33+GY34+GY35+GY37+GY38+GY36</f>
        <v>3280.0999999999995</v>
      </c>
      <c r="GZ25" s="22">
        <f t="shared" si="119"/>
        <v>3280.0999999999995</v>
      </c>
      <c r="HA25" s="21">
        <f>HA26+HA27+HA28+HA29+HA30+HA31+HA32+HA33+HA34+HA35+HA37+HA38+HA36</f>
        <v>3135.7</v>
      </c>
      <c r="HB25" s="22">
        <f t="shared" si="120"/>
        <v>3135.7</v>
      </c>
      <c r="HC25" s="21">
        <f>HC26+HC27+HC28+HC29+HC30+HC31+HC32+HC33+HC34+HC35+HC37+HC38+HC36</f>
        <v>3245.4999999999995</v>
      </c>
      <c r="HD25" s="22">
        <f t="shared" si="121"/>
        <v>3245.4999999999995</v>
      </c>
      <c r="HE25" s="21">
        <f>HE26+HE27+HE28+HE29+HE30+HE31+HE32+HE33+HE34+HE35+HE37+HE38+HE36</f>
        <v>1440.8</v>
      </c>
      <c r="HF25" s="22">
        <f t="shared" si="122"/>
        <v>1440.8</v>
      </c>
      <c r="HG25" s="21">
        <f>HG26+HG27+HG28+HG29+HG30+HG31+HG32+HG33+HG34+HG35+HG37+HG38+HG36</f>
        <v>3659.1</v>
      </c>
      <c r="HH25" s="22">
        <f t="shared" si="123"/>
        <v>3659.1</v>
      </c>
      <c r="HI25" s="21">
        <f>HI26+HI27+HI28+HI29+HI30+HI31+HI32+HI33+HI34+HI35+HI37+HI38+HI36</f>
        <v>3616.2999999999997</v>
      </c>
      <c r="HJ25" s="22">
        <f t="shared" si="124"/>
        <v>3616.2999999999997</v>
      </c>
      <c r="HK25" s="21">
        <f>HK26+HK27+HK28+HK29+HK30+HK31+HK32+HK33+HK34+HK35+HK37+HK38+HK36</f>
        <v>2416.2</v>
      </c>
      <c r="HL25" s="22">
        <f t="shared" si="125"/>
        <v>2416.2</v>
      </c>
      <c r="HM25" s="21">
        <f>HM26+HM27+HM28+HM29+HM30+HM31+HM32+HM33+HM34+HM35+HM37+HM38+HM36</f>
        <v>1340.61</v>
      </c>
      <c r="HN25" s="22">
        <f t="shared" si="126"/>
        <v>1340.61</v>
      </c>
      <c r="HO25" s="21">
        <f>HO26+HO27+HO28+HO29+HO30+HO31+HO32+HO33+HO34+HO35+HO37+HO38+HO36</f>
        <v>1405.7</v>
      </c>
      <c r="HP25" s="24">
        <f t="shared" si="127"/>
        <v>1405.7</v>
      </c>
      <c r="HQ25" s="21">
        <f>HQ26+HQ27+HQ28+HQ29+HQ30+HQ31+HQ32+HQ33+HQ34+HQ35+HQ36+HQ37+HQ38</f>
        <v>1448.1</v>
      </c>
      <c r="HR25" s="22">
        <f t="shared" si="128"/>
        <v>1448.1</v>
      </c>
      <c r="HS25" s="21">
        <f>HS26+HS27+HS28+HS29+HS30+HS31+HS32+HS33+HS34+HS35+HS36+HS37+HS38</f>
        <v>1439.8</v>
      </c>
      <c r="HT25" s="22">
        <f t="shared" si="129"/>
        <v>1439.8</v>
      </c>
      <c r="HU25" s="21">
        <f>HU26+HU27+HU28+HU29+HU30+HU31+HU32+HU33+HU34+HU35+HU36+HU37+HU38</f>
        <v>2369.8999999999996</v>
      </c>
      <c r="HV25" s="22">
        <f t="shared" si="130"/>
        <v>2369.8999999999996</v>
      </c>
      <c r="HW25" s="21">
        <f>HW26+HW27+HW28+HW29+HW30+HW31+HW32+HW33+HW34+HW35+HW36+HW37+HW38</f>
        <v>2821.4</v>
      </c>
      <c r="HX25" s="22">
        <f t="shared" si="131"/>
        <v>2821.4</v>
      </c>
      <c r="HY25" s="21">
        <f>HY26+HY27+HY29+HY28+HY30+HY31+HY32+HY33+HY34+HY35+HY36+HY37+HY38</f>
        <v>3075.3</v>
      </c>
      <c r="HZ25" s="22">
        <f t="shared" si="132"/>
        <v>3075.3</v>
      </c>
    </row>
    <row r="26" spans="1:234" s="9" customFormat="1" ht="14.25" customHeight="1">
      <c r="A26" s="30" t="s">
        <v>156</v>
      </c>
      <c r="B26" s="31" t="s">
        <v>157</v>
      </c>
      <c r="C26" s="22">
        <v>848</v>
      </c>
      <c r="D26" s="22">
        <f aca="true" t="shared" si="134" ref="D26:D38">C26</f>
        <v>848</v>
      </c>
      <c r="E26" s="22">
        <v>926.1</v>
      </c>
      <c r="F26" s="22">
        <f aca="true" t="shared" si="135" ref="F26:F38">E26</f>
        <v>926.1</v>
      </c>
      <c r="G26" s="22">
        <v>577.5</v>
      </c>
      <c r="H26" s="22">
        <f t="shared" si="23"/>
        <v>577.5</v>
      </c>
      <c r="I26" s="22">
        <v>828.6</v>
      </c>
      <c r="J26" s="22">
        <f t="shared" si="24"/>
        <v>828.6</v>
      </c>
      <c r="K26" s="22">
        <v>962.1</v>
      </c>
      <c r="L26" s="22">
        <f t="shared" si="25"/>
        <v>962.1</v>
      </c>
      <c r="M26" s="22">
        <v>733.5</v>
      </c>
      <c r="N26" s="22">
        <f t="shared" si="26"/>
        <v>733.5</v>
      </c>
      <c r="O26" s="22">
        <v>289.3</v>
      </c>
      <c r="P26" s="22">
        <v>289.3</v>
      </c>
      <c r="Q26" s="22">
        <v>867.5</v>
      </c>
      <c r="R26" s="22">
        <f t="shared" si="27"/>
        <v>867.5</v>
      </c>
      <c r="S26" s="22">
        <v>408.7</v>
      </c>
      <c r="T26" s="22">
        <f t="shared" si="28"/>
        <v>408.7</v>
      </c>
      <c r="U26" s="22">
        <v>763.8</v>
      </c>
      <c r="V26" s="22">
        <f t="shared" si="29"/>
        <v>763.8</v>
      </c>
      <c r="W26" s="22">
        <v>944.7</v>
      </c>
      <c r="X26" s="22">
        <f t="shared" si="30"/>
        <v>944.7</v>
      </c>
      <c r="Y26" s="22">
        <v>179</v>
      </c>
      <c r="Z26" s="22">
        <f t="shared" si="31"/>
        <v>179</v>
      </c>
      <c r="AA26" s="22">
        <v>121.1</v>
      </c>
      <c r="AB26" s="22">
        <f t="shared" si="32"/>
        <v>121.1</v>
      </c>
      <c r="AC26" s="22">
        <v>121.4</v>
      </c>
      <c r="AD26" s="22">
        <f t="shared" si="33"/>
        <v>121.4</v>
      </c>
      <c r="AE26" s="22">
        <v>159.6</v>
      </c>
      <c r="AF26" s="22">
        <f t="shared" si="34"/>
        <v>159.6</v>
      </c>
      <c r="AG26" s="22">
        <v>121</v>
      </c>
      <c r="AH26" s="22">
        <f t="shared" si="35"/>
        <v>121</v>
      </c>
      <c r="AI26" s="22">
        <v>121.3</v>
      </c>
      <c r="AJ26" s="22">
        <f t="shared" si="36"/>
        <v>121.3</v>
      </c>
      <c r="AK26" s="22">
        <v>352.3</v>
      </c>
      <c r="AL26" s="22">
        <f t="shared" si="37"/>
        <v>352.3</v>
      </c>
      <c r="AM26" s="22">
        <v>140.8</v>
      </c>
      <c r="AN26" s="22">
        <f t="shared" si="38"/>
        <v>140.8</v>
      </c>
      <c r="AO26" s="22">
        <v>160.4</v>
      </c>
      <c r="AP26" s="22">
        <v>160.4</v>
      </c>
      <c r="AQ26" s="22">
        <v>160</v>
      </c>
      <c r="AR26" s="22">
        <f t="shared" si="39"/>
        <v>160</v>
      </c>
      <c r="AS26" s="22">
        <v>160.4</v>
      </c>
      <c r="AT26" s="22">
        <f t="shared" si="40"/>
        <v>160.4</v>
      </c>
      <c r="AU26" s="22">
        <v>178.9</v>
      </c>
      <c r="AV26" s="22">
        <f t="shared" si="41"/>
        <v>178.9</v>
      </c>
      <c r="AW26" s="22">
        <v>140.6</v>
      </c>
      <c r="AX26" s="22">
        <f t="shared" si="42"/>
        <v>140.6</v>
      </c>
      <c r="AY26" s="22">
        <v>160.1</v>
      </c>
      <c r="AZ26" s="22">
        <f t="shared" si="43"/>
        <v>160.1</v>
      </c>
      <c r="BA26" s="22">
        <v>160.1</v>
      </c>
      <c r="BB26" s="22">
        <f t="shared" si="44"/>
        <v>160.1</v>
      </c>
      <c r="BC26" s="22">
        <v>197.8</v>
      </c>
      <c r="BD26" s="22">
        <f t="shared" si="45"/>
        <v>197.8</v>
      </c>
      <c r="BE26" s="22">
        <v>160.1</v>
      </c>
      <c r="BF26" s="22">
        <f t="shared" si="46"/>
        <v>160.1</v>
      </c>
      <c r="BG26" s="22">
        <v>160</v>
      </c>
      <c r="BH26" s="22">
        <f t="shared" si="47"/>
        <v>160</v>
      </c>
      <c r="BI26" s="22">
        <v>221.2</v>
      </c>
      <c r="BJ26" s="22">
        <f t="shared" si="48"/>
        <v>221.2</v>
      </c>
      <c r="BK26" s="22">
        <v>220.6</v>
      </c>
      <c r="BL26" s="22">
        <f t="shared" si="49"/>
        <v>220.6</v>
      </c>
      <c r="BM26" s="22">
        <v>220.5</v>
      </c>
      <c r="BN26" s="22">
        <f t="shared" si="50"/>
        <v>220.5</v>
      </c>
      <c r="BO26" s="22">
        <v>872.8</v>
      </c>
      <c r="BP26" s="22">
        <f t="shared" si="51"/>
        <v>872.8</v>
      </c>
      <c r="BQ26" s="22">
        <v>628.6</v>
      </c>
      <c r="BR26" s="22">
        <f t="shared" si="52"/>
        <v>628.6</v>
      </c>
      <c r="BS26" s="22">
        <v>774.1</v>
      </c>
      <c r="BT26" s="22">
        <f t="shared" si="53"/>
        <v>774.1</v>
      </c>
      <c r="BU26" s="22">
        <v>955.2</v>
      </c>
      <c r="BV26" s="22">
        <f t="shared" si="54"/>
        <v>955.2</v>
      </c>
      <c r="BW26" s="22">
        <v>646.2</v>
      </c>
      <c r="BX26" s="22">
        <f t="shared" si="55"/>
        <v>646.2</v>
      </c>
      <c r="BY26" s="22">
        <v>645.9</v>
      </c>
      <c r="BZ26" s="22">
        <f t="shared" si="56"/>
        <v>645.9</v>
      </c>
      <c r="CA26" s="22">
        <v>678.6</v>
      </c>
      <c r="CB26" s="22">
        <f t="shared" si="57"/>
        <v>678.6</v>
      </c>
      <c r="CC26" s="22">
        <v>737.1</v>
      </c>
      <c r="CD26" s="22">
        <f t="shared" si="58"/>
        <v>737.1</v>
      </c>
      <c r="CE26" s="22">
        <v>722.8</v>
      </c>
      <c r="CF26" s="22">
        <f t="shared" si="59"/>
        <v>722.8</v>
      </c>
      <c r="CG26" s="22">
        <v>247.1</v>
      </c>
      <c r="CH26" s="22">
        <v>247.1</v>
      </c>
      <c r="CI26" s="22">
        <v>997.2</v>
      </c>
      <c r="CJ26" s="22">
        <f t="shared" si="60"/>
        <v>997.2</v>
      </c>
      <c r="CK26" s="22">
        <v>946.4</v>
      </c>
      <c r="CL26" s="22">
        <f t="shared" si="61"/>
        <v>946.4</v>
      </c>
      <c r="CM26" s="22">
        <v>695.6</v>
      </c>
      <c r="CN26" s="22">
        <f t="shared" si="62"/>
        <v>695.6</v>
      </c>
      <c r="CO26" s="22">
        <v>966.4</v>
      </c>
      <c r="CP26" s="22">
        <f t="shared" si="63"/>
        <v>966.4</v>
      </c>
      <c r="CQ26" s="22">
        <v>695.6</v>
      </c>
      <c r="CR26" s="22">
        <f t="shared" si="64"/>
        <v>695.6</v>
      </c>
      <c r="CS26" s="22">
        <v>815.5</v>
      </c>
      <c r="CT26" s="22">
        <f t="shared" si="65"/>
        <v>815.5</v>
      </c>
      <c r="CU26" s="22">
        <v>853.4</v>
      </c>
      <c r="CV26" s="22">
        <f t="shared" si="66"/>
        <v>853.4</v>
      </c>
      <c r="CW26" s="22">
        <v>760.2</v>
      </c>
      <c r="CX26" s="22">
        <f t="shared" si="67"/>
        <v>760.2</v>
      </c>
      <c r="CY26" s="22">
        <v>926.4</v>
      </c>
      <c r="CZ26" s="28">
        <f t="shared" si="68"/>
        <v>926.4</v>
      </c>
      <c r="DA26" s="22">
        <v>528.9</v>
      </c>
      <c r="DB26" s="28">
        <f t="shared" si="69"/>
        <v>528.9</v>
      </c>
      <c r="DC26" s="22">
        <v>246.7</v>
      </c>
      <c r="DD26" s="28">
        <f t="shared" si="70"/>
        <v>246.7</v>
      </c>
      <c r="DE26" s="22">
        <v>444.4</v>
      </c>
      <c r="DF26" s="22">
        <f t="shared" si="71"/>
        <v>444.4</v>
      </c>
      <c r="DG26" s="22">
        <v>444.7</v>
      </c>
      <c r="DH26" s="22">
        <f t="shared" si="72"/>
        <v>444.7</v>
      </c>
      <c r="DI26" s="22">
        <v>625.7</v>
      </c>
      <c r="DJ26" s="22">
        <f t="shared" si="73"/>
        <v>625.7</v>
      </c>
      <c r="DK26" s="22">
        <v>664.7</v>
      </c>
      <c r="DL26" s="22">
        <f t="shared" si="74"/>
        <v>664.7</v>
      </c>
      <c r="DM26" s="22">
        <v>722.1</v>
      </c>
      <c r="DN26" s="22">
        <f t="shared" si="75"/>
        <v>722.1</v>
      </c>
      <c r="DO26" s="22">
        <v>664.3</v>
      </c>
      <c r="DP26" s="22">
        <f t="shared" si="76"/>
        <v>664.3</v>
      </c>
      <c r="DQ26" s="22">
        <v>760.1</v>
      </c>
      <c r="DR26" s="22">
        <f t="shared" si="77"/>
        <v>760.1</v>
      </c>
      <c r="DS26" s="22">
        <v>832</v>
      </c>
      <c r="DT26" s="22">
        <f t="shared" si="78"/>
        <v>832</v>
      </c>
      <c r="DU26" s="22">
        <v>706.9</v>
      </c>
      <c r="DV26" s="22">
        <f t="shared" si="79"/>
        <v>706.9</v>
      </c>
      <c r="DW26" s="22">
        <v>461.6</v>
      </c>
      <c r="DX26" s="22">
        <f t="shared" si="80"/>
        <v>461.6</v>
      </c>
      <c r="DY26" s="22">
        <v>519.9</v>
      </c>
      <c r="DZ26" s="22">
        <f t="shared" si="81"/>
        <v>519.9</v>
      </c>
      <c r="EA26" s="22">
        <v>1003.3</v>
      </c>
      <c r="EB26" s="22">
        <f t="shared" si="82"/>
        <v>1003.3</v>
      </c>
      <c r="EC26" s="22">
        <v>944.2</v>
      </c>
      <c r="ED26" s="22">
        <f t="shared" si="83"/>
        <v>944.2</v>
      </c>
      <c r="EE26" s="22">
        <v>765.2</v>
      </c>
      <c r="EF26" s="22">
        <f t="shared" si="84"/>
        <v>765.2</v>
      </c>
      <c r="EG26" s="22">
        <v>726.4</v>
      </c>
      <c r="EH26" s="22">
        <f t="shared" si="85"/>
        <v>726.4</v>
      </c>
      <c r="EI26" s="22">
        <f>514.1/13*9</f>
        <v>355.91538461538465</v>
      </c>
      <c r="EJ26" s="28">
        <f t="shared" si="86"/>
        <v>355.91538461538465</v>
      </c>
      <c r="EK26" s="22">
        <v>788.6</v>
      </c>
      <c r="EL26" s="22">
        <f t="shared" si="87"/>
        <v>788.6</v>
      </c>
      <c r="EM26" s="22">
        <v>462</v>
      </c>
      <c r="EN26" s="22">
        <f t="shared" si="88"/>
        <v>462</v>
      </c>
      <c r="EO26" s="22">
        <v>583.4</v>
      </c>
      <c r="EP26" s="22">
        <f t="shared" si="89"/>
        <v>583.4</v>
      </c>
      <c r="EQ26" s="22">
        <v>179.6</v>
      </c>
      <c r="ER26" s="22">
        <f t="shared" si="90"/>
        <v>179.6</v>
      </c>
      <c r="ES26" s="22">
        <v>785</v>
      </c>
      <c r="ET26" s="22">
        <f t="shared" si="91"/>
        <v>785</v>
      </c>
      <c r="EU26" s="22">
        <v>283</v>
      </c>
      <c r="EV26" s="22">
        <f t="shared" si="92"/>
        <v>283</v>
      </c>
      <c r="EW26" s="22">
        <v>168.3</v>
      </c>
      <c r="EX26" s="22">
        <f t="shared" si="133"/>
        <v>168.3</v>
      </c>
      <c r="EY26" s="22">
        <v>424.2</v>
      </c>
      <c r="EZ26" s="22">
        <f t="shared" si="93"/>
        <v>424.2</v>
      </c>
      <c r="FA26" s="22">
        <v>283.2</v>
      </c>
      <c r="FB26" s="22">
        <f t="shared" si="94"/>
        <v>283.2</v>
      </c>
      <c r="FC26" s="22">
        <v>292.7</v>
      </c>
      <c r="FD26" s="22">
        <f t="shared" si="95"/>
        <v>292.7</v>
      </c>
      <c r="FE26" s="22">
        <v>302.5</v>
      </c>
      <c r="FF26" s="22">
        <f t="shared" si="96"/>
        <v>302.5</v>
      </c>
      <c r="FG26" s="22">
        <v>302.3</v>
      </c>
      <c r="FH26" s="22">
        <f t="shared" si="97"/>
        <v>302.3</v>
      </c>
      <c r="FI26" s="22">
        <v>575.5</v>
      </c>
      <c r="FJ26" s="22">
        <f t="shared" si="98"/>
        <v>575.5</v>
      </c>
      <c r="FK26" s="22">
        <v>488.3</v>
      </c>
      <c r="FL26" s="22">
        <f t="shared" si="99"/>
        <v>488.3</v>
      </c>
      <c r="FM26" s="22">
        <v>397.7</v>
      </c>
      <c r="FN26" s="22">
        <f t="shared" si="100"/>
        <v>397.7</v>
      </c>
      <c r="FO26" s="22">
        <v>424.2</v>
      </c>
      <c r="FP26" s="22">
        <f t="shared" si="101"/>
        <v>424.2</v>
      </c>
      <c r="FQ26" s="22">
        <v>814.9</v>
      </c>
      <c r="FR26" s="22">
        <f t="shared" si="102"/>
        <v>814.9</v>
      </c>
      <c r="FS26" s="22">
        <v>913.5</v>
      </c>
      <c r="FT26" s="22">
        <f t="shared" si="103"/>
        <v>913.5</v>
      </c>
      <c r="FU26" s="22">
        <v>443.5</v>
      </c>
      <c r="FV26" s="22">
        <f t="shared" si="104"/>
        <v>443.5</v>
      </c>
      <c r="FW26" s="22">
        <v>1190.4</v>
      </c>
      <c r="FX26" s="22">
        <f t="shared" si="105"/>
        <v>1190.4</v>
      </c>
      <c r="FY26" s="22">
        <v>1005.4</v>
      </c>
      <c r="FZ26" s="22">
        <f t="shared" si="106"/>
        <v>1005.4</v>
      </c>
      <c r="GA26" s="22">
        <v>1132.5</v>
      </c>
      <c r="GB26" s="22">
        <f t="shared" si="107"/>
        <v>1132.5</v>
      </c>
      <c r="GC26" s="22">
        <v>675.2</v>
      </c>
      <c r="GD26" s="22">
        <f t="shared" si="108"/>
        <v>675.2</v>
      </c>
      <c r="GE26" s="22">
        <v>622.2</v>
      </c>
      <c r="GF26" s="22">
        <f t="shared" si="109"/>
        <v>622.2</v>
      </c>
      <c r="GG26" s="22">
        <v>144.3</v>
      </c>
      <c r="GH26" s="22">
        <f t="shared" si="110"/>
        <v>144.3</v>
      </c>
      <c r="GI26" s="22">
        <v>332.1</v>
      </c>
      <c r="GJ26" s="22">
        <f t="shared" si="111"/>
        <v>332.1</v>
      </c>
      <c r="GK26" s="22">
        <v>596.8</v>
      </c>
      <c r="GL26" s="22">
        <f t="shared" si="112"/>
        <v>596.8</v>
      </c>
      <c r="GM26" s="22">
        <v>407.6</v>
      </c>
      <c r="GN26" s="22">
        <f t="shared" si="113"/>
        <v>407.6</v>
      </c>
      <c r="GO26" s="22">
        <v>674.8</v>
      </c>
      <c r="GP26" s="22">
        <f t="shared" si="114"/>
        <v>674.8</v>
      </c>
      <c r="GQ26" s="22">
        <v>303.8</v>
      </c>
      <c r="GR26" s="22">
        <f t="shared" si="115"/>
        <v>303.8</v>
      </c>
      <c r="GS26" s="22">
        <v>1190.7</v>
      </c>
      <c r="GT26" s="22">
        <f t="shared" si="116"/>
        <v>1190.7</v>
      </c>
      <c r="GU26" s="22">
        <v>481</v>
      </c>
      <c r="GV26" s="22">
        <f t="shared" si="117"/>
        <v>481</v>
      </c>
      <c r="GW26" s="22">
        <v>696.6</v>
      </c>
      <c r="GX26" s="22">
        <f t="shared" si="118"/>
        <v>696.6</v>
      </c>
      <c r="GY26" s="22">
        <v>734.1</v>
      </c>
      <c r="GZ26" s="22">
        <f t="shared" si="119"/>
        <v>734.1</v>
      </c>
      <c r="HA26" s="22">
        <v>678.4</v>
      </c>
      <c r="HB26" s="22">
        <f t="shared" si="120"/>
        <v>678.4</v>
      </c>
      <c r="HC26" s="22">
        <v>678.2</v>
      </c>
      <c r="HD26" s="22">
        <f t="shared" si="121"/>
        <v>678.2</v>
      </c>
      <c r="HE26" s="22">
        <v>284.4</v>
      </c>
      <c r="HF26" s="22">
        <f t="shared" si="122"/>
        <v>284.4</v>
      </c>
      <c r="HG26" s="22">
        <v>1055</v>
      </c>
      <c r="HH26" s="22">
        <f t="shared" si="123"/>
        <v>1055</v>
      </c>
      <c r="HI26" s="22">
        <v>714.5</v>
      </c>
      <c r="HJ26" s="22">
        <f t="shared" si="124"/>
        <v>714.5</v>
      </c>
      <c r="HK26" s="22">
        <v>508.4</v>
      </c>
      <c r="HL26" s="22">
        <f t="shared" si="125"/>
        <v>508.4</v>
      </c>
      <c r="HM26" s="22">
        <v>303.5</v>
      </c>
      <c r="HN26" s="22">
        <f t="shared" si="126"/>
        <v>303.5</v>
      </c>
      <c r="HO26" s="22">
        <v>303.3</v>
      </c>
      <c r="HP26" s="24">
        <f t="shared" si="127"/>
        <v>303.3</v>
      </c>
      <c r="HQ26" s="22">
        <v>303.6</v>
      </c>
      <c r="HR26" s="22">
        <f t="shared" si="128"/>
        <v>303.6</v>
      </c>
      <c r="HS26" s="22">
        <v>284.4</v>
      </c>
      <c r="HT26" s="22">
        <f t="shared" si="129"/>
        <v>284.4</v>
      </c>
      <c r="HU26" s="22">
        <v>438.2</v>
      </c>
      <c r="HV26" s="22">
        <f t="shared" si="130"/>
        <v>438.2</v>
      </c>
      <c r="HW26" s="22">
        <v>637.3</v>
      </c>
      <c r="HX26" s="22">
        <f t="shared" si="131"/>
        <v>637.3</v>
      </c>
      <c r="HY26" s="22">
        <v>696.9</v>
      </c>
      <c r="HZ26" s="22">
        <f t="shared" si="132"/>
        <v>696.9</v>
      </c>
    </row>
    <row r="27" spans="1:234" s="9" customFormat="1" ht="12.75">
      <c r="A27" s="30" t="s">
        <v>158</v>
      </c>
      <c r="B27" s="31" t="s">
        <v>159</v>
      </c>
      <c r="C27" s="22">
        <v>832.9</v>
      </c>
      <c r="D27" s="22">
        <f t="shared" si="134"/>
        <v>832.9</v>
      </c>
      <c r="E27" s="22">
        <v>946.2</v>
      </c>
      <c r="F27" s="22">
        <f t="shared" si="135"/>
        <v>946.2</v>
      </c>
      <c r="G27" s="22">
        <v>577.1</v>
      </c>
      <c r="H27" s="22">
        <f t="shared" si="23"/>
        <v>577.1</v>
      </c>
      <c r="I27" s="22">
        <v>816.3</v>
      </c>
      <c r="J27" s="22">
        <f t="shared" si="24"/>
        <v>816.3</v>
      </c>
      <c r="K27" s="22">
        <v>894.6</v>
      </c>
      <c r="L27" s="22">
        <f t="shared" si="25"/>
        <v>894.6</v>
      </c>
      <c r="M27" s="22">
        <v>673.8</v>
      </c>
      <c r="N27" s="22">
        <f t="shared" si="26"/>
        <v>673.8</v>
      </c>
      <c r="O27" s="22">
        <v>279.4</v>
      </c>
      <c r="P27" s="22">
        <v>279.4</v>
      </c>
      <c r="Q27" s="22">
        <v>907.2</v>
      </c>
      <c r="R27" s="22">
        <f t="shared" si="27"/>
        <v>907.2</v>
      </c>
      <c r="S27" s="22">
        <v>395.2</v>
      </c>
      <c r="T27" s="22">
        <f t="shared" si="28"/>
        <v>395.2</v>
      </c>
      <c r="U27" s="22">
        <v>264.6</v>
      </c>
      <c r="V27" s="22">
        <f t="shared" si="29"/>
        <v>264.6</v>
      </c>
      <c r="W27" s="22">
        <v>907.2</v>
      </c>
      <c r="X27" s="22">
        <f t="shared" si="30"/>
        <v>907.2</v>
      </c>
      <c r="Y27" s="22">
        <v>115.6</v>
      </c>
      <c r="Z27" s="22">
        <f t="shared" si="31"/>
        <v>115.6</v>
      </c>
      <c r="AA27" s="22">
        <v>192.9</v>
      </c>
      <c r="AB27" s="22">
        <f t="shared" si="32"/>
        <v>192.9</v>
      </c>
      <c r="AC27" s="22">
        <v>192.8</v>
      </c>
      <c r="AD27" s="22">
        <f t="shared" si="33"/>
        <v>192.8</v>
      </c>
      <c r="AE27" s="22">
        <v>211.7</v>
      </c>
      <c r="AF27" s="22">
        <f t="shared" si="34"/>
        <v>211.7</v>
      </c>
      <c r="AG27" s="22">
        <v>192.8</v>
      </c>
      <c r="AH27" s="22">
        <f t="shared" si="35"/>
        <v>192.8</v>
      </c>
      <c r="AI27" s="22">
        <v>173.4</v>
      </c>
      <c r="AJ27" s="22">
        <f t="shared" si="36"/>
        <v>173.4</v>
      </c>
      <c r="AK27" s="22">
        <v>115.4</v>
      </c>
      <c r="AL27" s="22">
        <f t="shared" si="37"/>
        <v>115.4</v>
      </c>
      <c r="AM27" s="22">
        <v>192.9</v>
      </c>
      <c r="AN27" s="22">
        <f t="shared" si="38"/>
        <v>192.9</v>
      </c>
      <c r="AO27" s="22">
        <v>173.4</v>
      </c>
      <c r="AP27" s="22">
        <v>173.4</v>
      </c>
      <c r="AQ27" s="22">
        <v>192.8</v>
      </c>
      <c r="AR27" s="22">
        <f t="shared" si="39"/>
        <v>192.8</v>
      </c>
      <c r="AS27" s="22">
        <v>173.4</v>
      </c>
      <c r="AT27" s="22">
        <f t="shared" si="40"/>
        <v>173.4</v>
      </c>
      <c r="AU27" s="22">
        <v>173.5</v>
      </c>
      <c r="AV27" s="22">
        <f t="shared" si="41"/>
        <v>173.5</v>
      </c>
      <c r="AW27" s="22">
        <v>211.9</v>
      </c>
      <c r="AX27" s="22">
        <f t="shared" si="42"/>
        <v>211.9</v>
      </c>
      <c r="AY27" s="22">
        <v>192.8</v>
      </c>
      <c r="AZ27" s="22">
        <f t="shared" si="43"/>
        <v>192.8</v>
      </c>
      <c r="BA27" s="22">
        <v>192.8</v>
      </c>
      <c r="BB27" s="22">
        <f t="shared" si="44"/>
        <v>192.8</v>
      </c>
      <c r="BC27" s="22">
        <v>192.8</v>
      </c>
      <c r="BD27" s="22">
        <f t="shared" si="45"/>
        <v>192.8</v>
      </c>
      <c r="BE27" s="22">
        <v>192.8</v>
      </c>
      <c r="BF27" s="22">
        <f t="shared" si="46"/>
        <v>192.8</v>
      </c>
      <c r="BG27" s="22">
        <v>192.8</v>
      </c>
      <c r="BH27" s="22">
        <f t="shared" si="47"/>
        <v>192.8</v>
      </c>
      <c r="BI27" s="22">
        <v>173.7</v>
      </c>
      <c r="BJ27" s="22">
        <f t="shared" si="48"/>
        <v>173.7</v>
      </c>
      <c r="BK27" s="22">
        <v>212.1</v>
      </c>
      <c r="BL27" s="22">
        <f t="shared" si="49"/>
        <v>212.1</v>
      </c>
      <c r="BM27" s="22">
        <v>250.6</v>
      </c>
      <c r="BN27" s="22">
        <f t="shared" si="50"/>
        <v>250.6</v>
      </c>
      <c r="BO27" s="22">
        <v>926.9</v>
      </c>
      <c r="BP27" s="22">
        <f t="shared" si="51"/>
        <v>926.9</v>
      </c>
      <c r="BQ27" s="22">
        <v>607.2</v>
      </c>
      <c r="BR27" s="22">
        <f t="shared" si="52"/>
        <v>607.2</v>
      </c>
      <c r="BS27" s="22">
        <v>674</v>
      </c>
      <c r="BT27" s="22">
        <f t="shared" si="53"/>
        <v>674</v>
      </c>
      <c r="BU27" s="22">
        <v>943.8</v>
      </c>
      <c r="BV27" s="22">
        <f t="shared" si="54"/>
        <v>943.8</v>
      </c>
      <c r="BW27" s="22">
        <v>211.8</v>
      </c>
      <c r="BX27" s="22">
        <f t="shared" si="55"/>
        <v>211.8</v>
      </c>
      <c r="BY27" s="22">
        <v>231.3</v>
      </c>
      <c r="BZ27" s="22">
        <f t="shared" si="56"/>
        <v>231.3</v>
      </c>
      <c r="CA27" s="22">
        <v>263.7</v>
      </c>
      <c r="CB27" s="22">
        <f t="shared" si="57"/>
        <v>263.7</v>
      </c>
      <c r="CC27" s="22">
        <v>226</v>
      </c>
      <c r="CD27" s="22">
        <f t="shared" si="58"/>
        <v>226</v>
      </c>
      <c r="CE27" s="22">
        <v>249.9</v>
      </c>
      <c r="CF27" s="22">
        <f t="shared" si="59"/>
        <v>249.9</v>
      </c>
      <c r="CG27" s="22">
        <v>238.6</v>
      </c>
      <c r="CH27" s="22">
        <v>238.6</v>
      </c>
      <c r="CI27" s="22">
        <v>938</v>
      </c>
      <c r="CJ27" s="22">
        <f t="shared" si="60"/>
        <v>938</v>
      </c>
      <c r="CK27" s="22">
        <v>963.6</v>
      </c>
      <c r="CL27" s="22">
        <f t="shared" si="61"/>
        <v>963.6</v>
      </c>
      <c r="CM27" s="22">
        <v>674.3</v>
      </c>
      <c r="CN27" s="22">
        <f t="shared" si="62"/>
        <v>674.3</v>
      </c>
      <c r="CO27" s="22">
        <v>945.5</v>
      </c>
      <c r="CP27" s="22">
        <f t="shared" si="63"/>
        <v>945.5</v>
      </c>
      <c r="CQ27" s="22">
        <v>617</v>
      </c>
      <c r="CR27" s="22">
        <f t="shared" si="64"/>
        <v>617</v>
      </c>
      <c r="CS27" s="22">
        <v>789.8</v>
      </c>
      <c r="CT27" s="22">
        <f t="shared" si="65"/>
        <v>789.8</v>
      </c>
      <c r="CU27" s="22">
        <v>752</v>
      </c>
      <c r="CV27" s="22">
        <f t="shared" si="66"/>
        <v>752</v>
      </c>
      <c r="CW27" s="22">
        <v>268.8</v>
      </c>
      <c r="CX27" s="22">
        <f t="shared" si="67"/>
        <v>268.8</v>
      </c>
      <c r="CY27" s="22">
        <v>945.7</v>
      </c>
      <c r="CZ27" s="28">
        <f t="shared" si="68"/>
        <v>945.7</v>
      </c>
      <c r="DA27" s="22">
        <v>510.8</v>
      </c>
      <c r="DB27" s="28">
        <f t="shared" si="69"/>
        <v>510.8</v>
      </c>
      <c r="DC27" s="22">
        <v>240.45</v>
      </c>
      <c r="DD27" s="28">
        <f t="shared" si="70"/>
        <v>240.45</v>
      </c>
      <c r="DE27" s="22">
        <v>540.5</v>
      </c>
      <c r="DF27" s="22">
        <f t="shared" si="71"/>
        <v>540.5</v>
      </c>
      <c r="DG27" s="22">
        <v>482.9</v>
      </c>
      <c r="DH27" s="22">
        <f t="shared" si="72"/>
        <v>482.9</v>
      </c>
      <c r="DI27" s="22">
        <v>250.2</v>
      </c>
      <c r="DJ27" s="22">
        <f t="shared" si="73"/>
        <v>250.2</v>
      </c>
      <c r="DK27" s="22">
        <v>211.4</v>
      </c>
      <c r="DL27" s="22">
        <f t="shared" si="74"/>
        <v>211.4</v>
      </c>
      <c r="DM27" s="22">
        <v>249.6</v>
      </c>
      <c r="DN27" s="22">
        <f t="shared" si="75"/>
        <v>249.6</v>
      </c>
      <c r="DO27" s="22">
        <v>250.2</v>
      </c>
      <c r="DP27" s="22">
        <f t="shared" si="76"/>
        <v>250.2</v>
      </c>
      <c r="DQ27" s="22">
        <v>249.9</v>
      </c>
      <c r="DR27" s="22">
        <f t="shared" si="77"/>
        <v>249.9</v>
      </c>
      <c r="DS27" s="22">
        <v>848</v>
      </c>
      <c r="DT27" s="22">
        <f t="shared" si="78"/>
        <v>848</v>
      </c>
      <c r="DU27" s="22">
        <v>684.3</v>
      </c>
      <c r="DV27" s="22">
        <f t="shared" si="79"/>
        <v>684.3</v>
      </c>
      <c r="DW27" s="22">
        <v>501.9</v>
      </c>
      <c r="DX27" s="22">
        <f t="shared" si="80"/>
        <v>501.9</v>
      </c>
      <c r="DY27" s="22">
        <v>463.1</v>
      </c>
      <c r="DZ27" s="22">
        <f t="shared" si="81"/>
        <v>463.1</v>
      </c>
      <c r="EA27" s="22">
        <v>945.8</v>
      </c>
      <c r="EB27" s="22">
        <f t="shared" si="82"/>
        <v>945.8</v>
      </c>
      <c r="EC27" s="22">
        <v>1139.6</v>
      </c>
      <c r="ED27" s="22">
        <f t="shared" si="83"/>
        <v>1139.6</v>
      </c>
      <c r="EE27" s="22">
        <v>423.8</v>
      </c>
      <c r="EF27" s="22">
        <f t="shared" si="84"/>
        <v>423.8</v>
      </c>
      <c r="EG27" s="22">
        <v>703.3</v>
      </c>
      <c r="EH27" s="22">
        <f t="shared" si="85"/>
        <v>703.3</v>
      </c>
      <c r="EI27" s="22">
        <f>528.4/13*9</f>
        <v>365.8153846153846</v>
      </c>
      <c r="EJ27" s="28">
        <f t="shared" si="86"/>
        <v>365.8153846153846</v>
      </c>
      <c r="EK27" s="22">
        <v>419.8</v>
      </c>
      <c r="EL27" s="22">
        <f t="shared" si="87"/>
        <v>419.8</v>
      </c>
      <c r="EM27" s="22">
        <v>482.6</v>
      </c>
      <c r="EN27" s="22">
        <f t="shared" si="88"/>
        <v>482.6</v>
      </c>
      <c r="EO27" s="22">
        <v>567.9</v>
      </c>
      <c r="EP27" s="22">
        <f t="shared" si="89"/>
        <v>567.9</v>
      </c>
      <c r="EQ27" s="22">
        <v>173.6</v>
      </c>
      <c r="ER27" s="22">
        <f t="shared" si="90"/>
        <v>173.6</v>
      </c>
      <c r="ES27" s="22">
        <v>519.1</v>
      </c>
      <c r="ET27" s="22">
        <f t="shared" si="91"/>
        <v>519.1</v>
      </c>
      <c r="EU27" s="22">
        <v>309</v>
      </c>
      <c r="EV27" s="22">
        <f t="shared" si="92"/>
        <v>309</v>
      </c>
      <c r="EW27" s="22">
        <v>155.4</v>
      </c>
      <c r="EX27" s="22">
        <f t="shared" si="133"/>
        <v>155.4</v>
      </c>
      <c r="EY27" s="22">
        <v>444.6</v>
      </c>
      <c r="EZ27" s="22">
        <f t="shared" si="93"/>
        <v>444.6</v>
      </c>
      <c r="FA27" s="22">
        <v>347.3</v>
      </c>
      <c r="FB27" s="22">
        <f t="shared" si="94"/>
        <v>347.3</v>
      </c>
      <c r="FC27" s="22">
        <v>280.2</v>
      </c>
      <c r="FD27" s="22">
        <f t="shared" si="95"/>
        <v>280.2</v>
      </c>
      <c r="FE27" s="22">
        <v>347</v>
      </c>
      <c r="FF27" s="22">
        <f t="shared" si="96"/>
        <v>347</v>
      </c>
      <c r="FG27" s="22">
        <v>347.2</v>
      </c>
      <c r="FH27" s="22">
        <f t="shared" si="97"/>
        <v>347.2</v>
      </c>
      <c r="FI27" s="22">
        <v>789.2</v>
      </c>
      <c r="FJ27" s="22">
        <f t="shared" si="98"/>
        <v>789.2</v>
      </c>
      <c r="FK27" s="22">
        <v>469.7</v>
      </c>
      <c r="FL27" s="22">
        <f t="shared" si="99"/>
        <v>469.7</v>
      </c>
      <c r="FM27" s="22">
        <v>538.9</v>
      </c>
      <c r="FN27" s="22">
        <f t="shared" si="100"/>
        <v>538.9</v>
      </c>
      <c r="FO27" s="22">
        <v>502.3</v>
      </c>
      <c r="FP27" s="22">
        <f t="shared" si="101"/>
        <v>502.3</v>
      </c>
      <c r="FQ27" s="22">
        <v>848.1</v>
      </c>
      <c r="FR27" s="22">
        <f t="shared" si="102"/>
        <v>848.1</v>
      </c>
      <c r="FS27" s="22">
        <v>904.6</v>
      </c>
      <c r="FT27" s="22">
        <f t="shared" si="103"/>
        <v>904.6</v>
      </c>
      <c r="FU27" s="22">
        <v>483.1</v>
      </c>
      <c r="FV27" s="22">
        <f t="shared" si="104"/>
        <v>483.1</v>
      </c>
      <c r="FW27" s="22">
        <v>828</v>
      </c>
      <c r="FX27" s="22">
        <f t="shared" si="105"/>
        <v>828</v>
      </c>
      <c r="FY27" s="22">
        <v>973</v>
      </c>
      <c r="FZ27" s="22">
        <f t="shared" si="106"/>
        <v>973</v>
      </c>
      <c r="GA27" s="22">
        <v>770.8</v>
      </c>
      <c r="GB27" s="22">
        <f t="shared" si="107"/>
        <v>770.8</v>
      </c>
      <c r="GC27" s="22">
        <v>616.7</v>
      </c>
      <c r="GD27" s="22">
        <f t="shared" si="108"/>
        <v>616.7</v>
      </c>
      <c r="GE27" s="22">
        <v>713.3</v>
      </c>
      <c r="GF27" s="22">
        <f t="shared" si="109"/>
        <v>713.3</v>
      </c>
      <c r="GG27" s="22">
        <v>135.8</v>
      </c>
      <c r="GH27" s="22">
        <f t="shared" si="110"/>
        <v>135.8</v>
      </c>
      <c r="GI27" s="22">
        <v>347.2</v>
      </c>
      <c r="GJ27" s="22">
        <f t="shared" si="111"/>
        <v>347.2</v>
      </c>
      <c r="GK27" s="22">
        <v>616.6</v>
      </c>
      <c r="GL27" s="22">
        <f t="shared" si="112"/>
        <v>616.6</v>
      </c>
      <c r="GM27" s="22">
        <v>395</v>
      </c>
      <c r="GN27" s="22">
        <f t="shared" si="113"/>
        <v>395</v>
      </c>
      <c r="GO27" s="22">
        <v>732</v>
      </c>
      <c r="GP27" s="22">
        <f t="shared" si="114"/>
        <v>732</v>
      </c>
      <c r="GQ27" s="22">
        <v>347.4</v>
      </c>
      <c r="GR27" s="22">
        <f t="shared" si="115"/>
        <v>347.4</v>
      </c>
      <c r="GS27" s="22">
        <v>1384.6</v>
      </c>
      <c r="GT27" s="22">
        <f t="shared" si="116"/>
        <v>1384.6</v>
      </c>
      <c r="GU27" s="22">
        <v>463</v>
      </c>
      <c r="GV27" s="22">
        <f t="shared" si="117"/>
        <v>463</v>
      </c>
      <c r="GW27" s="22">
        <v>655.5</v>
      </c>
      <c r="GX27" s="22">
        <f t="shared" si="118"/>
        <v>655.5</v>
      </c>
      <c r="GY27" s="22">
        <v>732.5</v>
      </c>
      <c r="GZ27" s="22">
        <f t="shared" si="119"/>
        <v>732.5</v>
      </c>
      <c r="HA27" s="22">
        <v>732.9</v>
      </c>
      <c r="HB27" s="22">
        <f t="shared" si="120"/>
        <v>732.9</v>
      </c>
      <c r="HC27" s="22">
        <v>732.8</v>
      </c>
      <c r="HD27" s="22">
        <f t="shared" si="121"/>
        <v>732.8</v>
      </c>
      <c r="HE27" s="22">
        <v>347.3</v>
      </c>
      <c r="HF27" s="22">
        <f t="shared" si="122"/>
        <v>347.3</v>
      </c>
      <c r="HG27" s="22">
        <v>771.1</v>
      </c>
      <c r="HH27" s="22">
        <f t="shared" si="123"/>
        <v>771.1</v>
      </c>
      <c r="HI27" s="22">
        <v>867</v>
      </c>
      <c r="HJ27" s="22">
        <f t="shared" si="124"/>
        <v>867</v>
      </c>
      <c r="HK27" s="22">
        <v>491.7</v>
      </c>
      <c r="HL27" s="22">
        <f t="shared" si="125"/>
        <v>491.7</v>
      </c>
      <c r="HM27" s="22">
        <v>290.01</v>
      </c>
      <c r="HN27" s="22">
        <f t="shared" si="126"/>
        <v>290.01</v>
      </c>
      <c r="HO27" s="22">
        <v>309.1</v>
      </c>
      <c r="HP27" s="24">
        <f t="shared" si="127"/>
        <v>309.1</v>
      </c>
      <c r="HQ27" s="22">
        <v>347.2</v>
      </c>
      <c r="HR27" s="22">
        <f t="shared" si="128"/>
        <v>347.2</v>
      </c>
      <c r="HS27" s="22">
        <v>347.3</v>
      </c>
      <c r="HT27" s="22">
        <f t="shared" si="129"/>
        <v>347.3</v>
      </c>
      <c r="HU27" s="22">
        <v>578</v>
      </c>
      <c r="HV27" s="22">
        <f t="shared" si="130"/>
        <v>578</v>
      </c>
      <c r="HW27" s="22">
        <v>616.7</v>
      </c>
      <c r="HX27" s="22">
        <f t="shared" si="131"/>
        <v>616.7</v>
      </c>
      <c r="HY27" s="22">
        <v>693.4</v>
      </c>
      <c r="HZ27" s="22">
        <f t="shared" si="132"/>
        <v>693.4</v>
      </c>
    </row>
    <row r="28" spans="1:234" s="9" customFormat="1" ht="12.75">
      <c r="A28" s="30" t="s">
        <v>160</v>
      </c>
      <c r="B28" s="31" t="s">
        <v>161</v>
      </c>
      <c r="C28" s="22">
        <v>422</v>
      </c>
      <c r="D28" s="22">
        <f t="shared" si="134"/>
        <v>422</v>
      </c>
      <c r="E28" s="22">
        <v>482.7</v>
      </c>
      <c r="F28" s="22">
        <f t="shared" si="135"/>
        <v>482.7</v>
      </c>
      <c r="G28" s="22">
        <v>279.9</v>
      </c>
      <c r="H28" s="22">
        <f t="shared" si="23"/>
        <v>279.9</v>
      </c>
      <c r="I28" s="22">
        <v>394.7</v>
      </c>
      <c r="J28" s="22">
        <f t="shared" si="24"/>
        <v>394.7</v>
      </c>
      <c r="K28" s="22">
        <v>442.8</v>
      </c>
      <c r="L28" s="22">
        <f t="shared" si="25"/>
        <v>442.8</v>
      </c>
      <c r="M28" s="22">
        <v>338.5</v>
      </c>
      <c r="N28" s="22">
        <f t="shared" si="26"/>
        <v>338.5</v>
      </c>
      <c r="O28" s="22">
        <v>151.6</v>
      </c>
      <c r="P28" s="22">
        <f aca="true" t="shared" si="136" ref="P28:P38">O28</f>
        <v>151.6</v>
      </c>
      <c r="Q28" s="22">
        <v>459.5</v>
      </c>
      <c r="R28" s="22">
        <f t="shared" si="27"/>
        <v>459.5</v>
      </c>
      <c r="S28" s="22">
        <v>195.6</v>
      </c>
      <c r="T28" s="22">
        <f t="shared" si="28"/>
        <v>195.6</v>
      </c>
      <c r="U28" s="22">
        <v>135.2</v>
      </c>
      <c r="V28" s="22">
        <f t="shared" si="29"/>
        <v>135.2</v>
      </c>
      <c r="W28" s="22">
        <v>464.4</v>
      </c>
      <c r="X28" s="22">
        <f t="shared" si="30"/>
        <v>464.4</v>
      </c>
      <c r="Y28" s="22">
        <v>101.9</v>
      </c>
      <c r="Z28" s="22">
        <f t="shared" si="31"/>
        <v>101.9</v>
      </c>
      <c r="AA28" s="22">
        <v>103.7</v>
      </c>
      <c r="AB28" s="22">
        <f t="shared" si="32"/>
        <v>103.7</v>
      </c>
      <c r="AC28" s="22">
        <v>105.5</v>
      </c>
      <c r="AD28" s="22">
        <f t="shared" si="33"/>
        <v>105.5</v>
      </c>
      <c r="AE28" s="22">
        <v>117.6</v>
      </c>
      <c r="AF28" s="22">
        <f t="shared" si="34"/>
        <v>117.6</v>
      </c>
      <c r="AG28" s="22">
        <v>105.5</v>
      </c>
      <c r="AH28" s="22">
        <f t="shared" si="35"/>
        <v>105.5</v>
      </c>
      <c r="AI28" s="22">
        <v>100.1</v>
      </c>
      <c r="AJ28" s="22">
        <f t="shared" si="36"/>
        <v>100.1</v>
      </c>
      <c r="AK28" s="22">
        <v>63.2</v>
      </c>
      <c r="AL28" s="22">
        <f t="shared" si="37"/>
        <v>63.2</v>
      </c>
      <c r="AM28" s="22">
        <v>107</v>
      </c>
      <c r="AN28" s="22">
        <f t="shared" si="38"/>
        <v>107</v>
      </c>
      <c r="AO28" s="22">
        <v>101.4</v>
      </c>
      <c r="AP28" s="22">
        <v>101.4</v>
      </c>
      <c r="AQ28" s="22">
        <v>109.8</v>
      </c>
      <c r="AR28" s="22">
        <f t="shared" si="39"/>
        <v>109.8</v>
      </c>
      <c r="AS28" s="22">
        <v>93</v>
      </c>
      <c r="AT28" s="22">
        <f t="shared" si="40"/>
        <v>93</v>
      </c>
      <c r="AU28" s="22">
        <v>62.2</v>
      </c>
      <c r="AV28" s="22">
        <f t="shared" si="41"/>
        <v>62.2</v>
      </c>
      <c r="AW28" s="22">
        <v>119.3</v>
      </c>
      <c r="AX28" s="22">
        <f t="shared" si="42"/>
        <v>119.3</v>
      </c>
      <c r="AY28" s="22">
        <v>106.8</v>
      </c>
      <c r="AZ28" s="22">
        <f t="shared" si="43"/>
        <v>106.8</v>
      </c>
      <c r="BA28" s="22">
        <v>111.4</v>
      </c>
      <c r="BB28" s="22">
        <f t="shared" si="44"/>
        <v>111.4</v>
      </c>
      <c r="BC28" s="22">
        <v>100.1</v>
      </c>
      <c r="BD28" s="22">
        <f t="shared" si="45"/>
        <v>100.1</v>
      </c>
      <c r="BE28" s="22">
        <v>109.3</v>
      </c>
      <c r="BF28" s="22">
        <f t="shared" si="46"/>
        <v>109.3</v>
      </c>
      <c r="BG28" s="22">
        <v>106.3</v>
      </c>
      <c r="BH28" s="22">
        <f t="shared" si="47"/>
        <v>106.3</v>
      </c>
      <c r="BI28" s="22">
        <v>98.6</v>
      </c>
      <c r="BJ28" s="22">
        <f t="shared" si="48"/>
        <v>98.6</v>
      </c>
      <c r="BK28" s="22">
        <v>118</v>
      </c>
      <c r="BL28" s="22">
        <f t="shared" si="49"/>
        <v>118</v>
      </c>
      <c r="BM28" s="22">
        <v>140.3</v>
      </c>
      <c r="BN28" s="22">
        <f t="shared" si="50"/>
        <v>140.3</v>
      </c>
      <c r="BO28" s="22">
        <v>527.5</v>
      </c>
      <c r="BP28" s="22">
        <f t="shared" si="51"/>
        <v>527.5</v>
      </c>
      <c r="BQ28" s="22">
        <v>337.7</v>
      </c>
      <c r="BR28" s="22">
        <f t="shared" si="52"/>
        <v>337.7</v>
      </c>
      <c r="BS28" s="22">
        <v>381.8</v>
      </c>
      <c r="BT28" s="22">
        <f t="shared" si="53"/>
        <v>381.8</v>
      </c>
      <c r="BU28" s="22">
        <v>528.5</v>
      </c>
      <c r="BV28" s="22">
        <f t="shared" si="54"/>
        <v>528.5</v>
      </c>
      <c r="BW28" s="22">
        <v>125.5</v>
      </c>
      <c r="BX28" s="22">
        <f t="shared" si="55"/>
        <v>125.5</v>
      </c>
      <c r="BY28" s="22">
        <v>134.2</v>
      </c>
      <c r="BZ28" s="22">
        <f t="shared" si="56"/>
        <v>134.2</v>
      </c>
      <c r="CA28" s="22">
        <v>150</v>
      </c>
      <c r="CB28" s="22">
        <f t="shared" si="57"/>
        <v>150</v>
      </c>
      <c r="CC28" s="22">
        <v>132.1</v>
      </c>
      <c r="CD28" s="22">
        <f t="shared" si="58"/>
        <v>132.1</v>
      </c>
      <c r="CE28" s="22">
        <v>135.5</v>
      </c>
      <c r="CF28" s="22">
        <f t="shared" si="59"/>
        <v>135.5</v>
      </c>
      <c r="CG28" s="22">
        <v>156</v>
      </c>
      <c r="CH28" s="22">
        <v>156</v>
      </c>
      <c r="CI28" s="22">
        <v>516.7</v>
      </c>
      <c r="CJ28" s="22">
        <f t="shared" si="60"/>
        <v>516.7</v>
      </c>
      <c r="CK28" s="22">
        <v>495.9</v>
      </c>
      <c r="CL28" s="22">
        <f t="shared" si="61"/>
        <v>495.9</v>
      </c>
      <c r="CM28" s="22">
        <v>341.9</v>
      </c>
      <c r="CN28" s="22">
        <f t="shared" si="62"/>
        <v>341.9</v>
      </c>
      <c r="CO28" s="22">
        <v>483.1</v>
      </c>
      <c r="CP28" s="22">
        <f t="shared" si="63"/>
        <v>483.1</v>
      </c>
      <c r="CQ28" s="22">
        <v>311.6</v>
      </c>
      <c r="CR28" s="22">
        <f t="shared" si="64"/>
        <v>311.6</v>
      </c>
      <c r="CS28" s="22">
        <v>373.4</v>
      </c>
      <c r="CT28" s="22">
        <f t="shared" si="65"/>
        <v>373.4</v>
      </c>
      <c r="CU28" s="22">
        <v>380.8</v>
      </c>
      <c r="CV28" s="22">
        <f t="shared" si="66"/>
        <v>380.8</v>
      </c>
      <c r="CW28" s="22">
        <v>134.7</v>
      </c>
      <c r="CX28" s="22">
        <f t="shared" si="67"/>
        <v>134.7</v>
      </c>
      <c r="CY28" s="22">
        <v>485.4</v>
      </c>
      <c r="CZ28" s="28">
        <f t="shared" si="68"/>
        <v>485.4</v>
      </c>
      <c r="DA28" s="22">
        <v>255.1</v>
      </c>
      <c r="DB28" s="28">
        <f t="shared" si="69"/>
        <v>255.1</v>
      </c>
      <c r="DC28" s="22">
        <v>122.2</v>
      </c>
      <c r="DD28" s="28">
        <f t="shared" si="70"/>
        <v>122.2</v>
      </c>
      <c r="DE28" s="22">
        <v>275.3</v>
      </c>
      <c r="DF28" s="22">
        <f t="shared" si="71"/>
        <v>275.3</v>
      </c>
      <c r="DG28" s="22">
        <v>250</v>
      </c>
      <c r="DH28" s="22">
        <f t="shared" si="72"/>
        <v>250</v>
      </c>
      <c r="DI28" s="22">
        <v>123.6</v>
      </c>
      <c r="DJ28" s="22">
        <f t="shared" si="73"/>
        <v>123.6</v>
      </c>
      <c r="DK28" s="22">
        <v>114.4</v>
      </c>
      <c r="DL28" s="22">
        <f t="shared" si="74"/>
        <v>114.4</v>
      </c>
      <c r="DM28" s="22">
        <v>124.1</v>
      </c>
      <c r="DN28" s="22">
        <f t="shared" si="75"/>
        <v>124.1</v>
      </c>
      <c r="DO28" s="22">
        <v>116</v>
      </c>
      <c r="DP28" s="22">
        <f t="shared" si="76"/>
        <v>116</v>
      </c>
      <c r="DQ28" s="22">
        <v>119.7</v>
      </c>
      <c r="DR28" s="22">
        <f t="shared" si="77"/>
        <v>119.7</v>
      </c>
      <c r="DS28" s="22">
        <v>423.2</v>
      </c>
      <c r="DT28" s="22">
        <f t="shared" si="78"/>
        <v>423.2</v>
      </c>
      <c r="DU28" s="22">
        <v>337.8</v>
      </c>
      <c r="DV28" s="22">
        <f t="shared" si="79"/>
        <v>337.8</v>
      </c>
      <c r="DW28" s="22">
        <v>261.3</v>
      </c>
      <c r="DX28" s="22">
        <f t="shared" si="80"/>
        <v>261.3</v>
      </c>
      <c r="DY28" s="22">
        <v>240.1</v>
      </c>
      <c r="DZ28" s="22">
        <f t="shared" si="81"/>
        <v>240.1</v>
      </c>
      <c r="EA28" s="22">
        <v>485</v>
      </c>
      <c r="EB28" s="22">
        <f t="shared" si="82"/>
        <v>485</v>
      </c>
      <c r="EC28" s="22">
        <v>589.2</v>
      </c>
      <c r="ED28" s="22">
        <f t="shared" si="83"/>
        <v>589.2</v>
      </c>
      <c r="EE28" s="22">
        <v>215.8</v>
      </c>
      <c r="EF28" s="22">
        <f t="shared" si="84"/>
        <v>215.8</v>
      </c>
      <c r="EG28" s="22">
        <v>344.5</v>
      </c>
      <c r="EH28" s="22">
        <f t="shared" si="85"/>
        <v>344.5</v>
      </c>
      <c r="EI28" s="22">
        <v>197.2</v>
      </c>
      <c r="EJ28" s="28">
        <f t="shared" si="86"/>
        <v>197.2</v>
      </c>
      <c r="EK28" s="22">
        <v>211.1</v>
      </c>
      <c r="EL28" s="22">
        <f t="shared" si="87"/>
        <v>211.1</v>
      </c>
      <c r="EM28" s="22">
        <v>250.2</v>
      </c>
      <c r="EN28" s="22">
        <f t="shared" si="88"/>
        <v>250.2</v>
      </c>
      <c r="EO28" s="22">
        <v>203</v>
      </c>
      <c r="EP28" s="22">
        <f t="shared" si="89"/>
        <v>203</v>
      </c>
      <c r="EQ28" s="22">
        <v>93.2</v>
      </c>
      <c r="ER28" s="22">
        <f t="shared" si="90"/>
        <v>93.2</v>
      </c>
      <c r="ES28" s="22">
        <v>281.1</v>
      </c>
      <c r="ET28" s="22">
        <f t="shared" si="91"/>
        <v>281.1</v>
      </c>
      <c r="EU28" s="22">
        <v>177.7</v>
      </c>
      <c r="EV28" s="22">
        <f t="shared" si="92"/>
        <v>177.7</v>
      </c>
      <c r="EW28" s="22">
        <v>93.2</v>
      </c>
      <c r="EX28" s="22">
        <f t="shared" si="133"/>
        <v>93.2</v>
      </c>
      <c r="EY28" s="22">
        <v>250.7</v>
      </c>
      <c r="EZ28" s="22">
        <f t="shared" si="93"/>
        <v>250.7</v>
      </c>
      <c r="FA28" s="22">
        <v>193.1</v>
      </c>
      <c r="FB28" s="22">
        <f t="shared" si="94"/>
        <v>193.1</v>
      </c>
      <c r="FC28" s="22">
        <v>157.5</v>
      </c>
      <c r="FD28" s="22">
        <f t="shared" si="95"/>
        <v>157.5</v>
      </c>
      <c r="FE28" s="22">
        <v>186.4</v>
      </c>
      <c r="FF28" s="22">
        <f t="shared" si="96"/>
        <v>186.4</v>
      </c>
      <c r="FG28" s="22">
        <v>190.2</v>
      </c>
      <c r="FH28" s="22">
        <f t="shared" si="97"/>
        <v>190.2</v>
      </c>
      <c r="FI28" s="22">
        <v>439.1</v>
      </c>
      <c r="FJ28" s="22">
        <f t="shared" si="98"/>
        <v>439.1</v>
      </c>
      <c r="FK28" s="22">
        <v>263.2</v>
      </c>
      <c r="FL28" s="22">
        <f t="shared" si="99"/>
        <v>263.2</v>
      </c>
      <c r="FM28" s="22">
        <v>299.3</v>
      </c>
      <c r="FN28" s="22">
        <f t="shared" si="100"/>
        <v>299.3</v>
      </c>
      <c r="FO28" s="22">
        <v>290.9</v>
      </c>
      <c r="FP28" s="22">
        <f t="shared" si="101"/>
        <v>290.9</v>
      </c>
      <c r="FQ28" s="22">
        <v>472.9</v>
      </c>
      <c r="FR28" s="22">
        <f t="shared" si="102"/>
        <v>472.9</v>
      </c>
      <c r="FS28" s="22">
        <v>499.8</v>
      </c>
      <c r="FT28" s="22">
        <f t="shared" si="103"/>
        <v>499.8</v>
      </c>
      <c r="FU28" s="22">
        <v>275.5</v>
      </c>
      <c r="FV28" s="22">
        <f t="shared" si="104"/>
        <v>275.5</v>
      </c>
      <c r="FW28" s="22">
        <v>419.7</v>
      </c>
      <c r="FX28" s="22">
        <f t="shared" si="105"/>
        <v>419.7</v>
      </c>
      <c r="FY28" s="22">
        <v>512.1</v>
      </c>
      <c r="FZ28" s="22">
        <f t="shared" si="106"/>
        <v>512.1</v>
      </c>
      <c r="GA28" s="22">
        <v>395.9</v>
      </c>
      <c r="GB28" s="22">
        <f t="shared" si="107"/>
        <v>395.9</v>
      </c>
      <c r="GC28" s="22">
        <v>307.9</v>
      </c>
      <c r="GD28" s="22">
        <f t="shared" si="108"/>
        <v>307.9</v>
      </c>
      <c r="GE28" s="22">
        <v>354.9</v>
      </c>
      <c r="GF28" s="22">
        <f t="shared" si="109"/>
        <v>354.9</v>
      </c>
      <c r="GG28" s="22">
        <v>87.2</v>
      </c>
      <c r="GH28" s="22">
        <f t="shared" si="110"/>
        <v>87.2</v>
      </c>
      <c r="GI28" s="22">
        <v>174.5</v>
      </c>
      <c r="GJ28" s="22">
        <f t="shared" si="111"/>
        <v>174.5</v>
      </c>
      <c r="GK28" s="22">
        <v>303</v>
      </c>
      <c r="GL28" s="22">
        <f t="shared" si="112"/>
        <v>303</v>
      </c>
      <c r="GM28" s="22">
        <v>196.3</v>
      </c>
      <c r="GN28" s="22">
        <f t="shared" si="113"/>
        <v>196.3</v>
      </c>
      <c r="GO28" s="22">
        <v>365.3</v>
      </c>
      <c r="GP28" s="22">
        <f t="shared" si="114"/>
        <v>365.3</v>
      </c>
      <c r="GQ28" s="22">
        <v>174.8</v>
      </c>
      <c r="GR28" s="22">
        <f t="shared" si="115"/>
        <v>174.8</v>
      </c>
      <c r="GS28" s="22">
        <v>697.3</v>
      </c>
      <c r="GT28" s="22">
        <f t="shared" si="116"/>
        <v>697.3</v>
      </c>
      <c r="GU28" s="22">
        <v>245</v>
      </c>
      <c r="GV28" s="22">
        <f t="shared" si="117"/>
        <v>245</v>
      </c>
      <c r="GW28" s="22">
        <v>331.5</v>
      </c>
      <c r="GX28" s="22">
        <f t="shared" si="118"/>
        <v>331.5</v>
      </c>
      <c r="GY28" s="22">
        <v>363.7</v>
      </c>
      <c r="GZ28" s="22">
        <f t="shared" si="119"/>
        <v>363.7</v>
      </c>
      <c r="HA28" s="22">
        <v>363.2</v>
      </c>
      <c r="HB28" s="22">
        <f t="shared" si="120"/>
        <v>363.2</v>
      </c>
      <c r="HC28" s="22">
        <v>363.7</v>
      </c>
      <c r="HD28" s="22">
        <f t="shared" si="121"/>
        <v>363.7</v>
      </c>
      <c r="HE28" s="22">
        <v>175.7</v>
      </c>
      <c r="HF28" s="22">
        <f t="shared" si="122"/>
        <v>175.7</v>
      </c>
      <c r="HG28" s="22">
        <v>395.8</v>
      </c>
      <c r="HH28" s="22">
        <f t="shared" si="123"/>
        <v>395.8</v>
      </c>
      <c r="HI28" s="22">
        <v>439.8</v>
      </c>
      <c r="HJ28" s="22">
        <f t="shared" si="124"/>
        <v>439.8</v>
      </c>
      <c r="HK28" s="22">
        <v>281</v>
      </c>
      <c r="HL28" s="22">
        <f t="shared" si="125"/>
        <v>281</v>
      </c>
      <c r="HM28" s="22">
        <v>161.1</v>
      </c>
      <c r="HN28" s="22">
        <f t="shared" si="126"/>
        <v>161.1</v>
      </c>
      <c r="HO28" s="22">
        <v>170.1</v>
      </c>
      <c r="HP28" s="24">
        <f t="shared" si="127"/>
        <v>170.1</v>
      </c>
      <c r="HQ28" s="22">
        <v>173</v>
      </c>
      <c r="HR28" s="22">
        <f t="shared" si="128"/>
        <v>173</v>
      </c>
      <c r="HS28" s="22">
        <v>175.5</v>
      </c>
      <c r="HT28" s="22">
        <f t="shared" si="129"/>
        <v>175.5</v>
      </c>
      <c r="HU28" s="22">
        <v>292.4</v>
      </c>
      <c r="HV28" s="22">
        <f t="shared" si="130"/>
        <v>292.4</v>
      </c>
      <c r="HW28" s="22">
        <v>306</v>
      </c>
      <c r="HX28" s="22">
        <f t="shared" si="131"/>
        <v>306</v>
      </c>
      <c r="HY28" s="22">
        <v>350</v>
      </c>
      <c r="HZ28" s="22">
        <f t="shared" si="132"/>
        <v>350</v>
      </c>
    </row>
    <row r="29" spans="1:234" s="9" customFormat="1" ht="12.75">
      <c r="A29" s="30" t="s">
        <v>162</v>
      </c>
      <c r="B29" s="31" t="s">
        <v>163</v>
      </c>
      <c r="C29" s="22">
        <v>457.4</v>
      </c>
      <c r="D29" s="22">
        <f t="shared" si="134"/>
        <v>457.4</v>
      </c>
      <c r="E29" s="22">
        <v>523.1</v>
      </c>
      <c r="F29" s="22">
        <f t="shared" si="135"/>
        <v>523.1</v>
      </c>
      <c r="G29" s="22">
        <v>303.3</v>
      </c>
      <c r="H29" s="22">
        <f t="shared" si="23"/>
        <v>303.3</v>
      </c>
      <c r="I29" s="22">
        <v>427.8</v>
      </c>
      <c r="J29" s="22">
        <f t="shared" si="24"/>
        <v>427.8</v>
      </c>
      <c r="K29" s="22">
        <v>480</v>
      </c>
      <c r="L29" s="22">
        <f t="shared" si="25"/>
        <v>480</v>
      </c>
      <c r="M29" s="22">
        <v>366.8</v>
      </c>
      <c r="N29" s="22">
        <f t="shared" si="26"/>
        <v>366.8</v>
      </c>
      <c r="O29" s="22">
        <v>164.3</v>
      </c>
      <c r="P29" s="22">
        <f t="shared" si="136"/>
        <v>164.3</v>
      </c>
      <c r="Q29" s="22">
        <v>498</v>
      </c>
      <c r="R29" s="22">
        <f t="shared" si="27"/>
        <v>498</v>
      </c>
      <c r="S29" s="22">
        <v>212</v>
      </c>
      <c r="T29" s="22">
        <f t="shared" si="28"/>
        <v>212</v>
      </c>
      <c r="U29" s="22">
        <v>146.5</v>
      </c>
      <c r="V29" s="22">
        <f t="shared" si="29"/>
        <v>146.5</v>
      </c>
      <c r="W29" s="22">
        <v>503.3</v>
      </c>
      <c r="X29" s="22">
        <f t="shared" si="30"/>
        <v>503.3</v>
      </c>
      <c r="Y29" s="22">
        <v>99.8</v>
      </c>
      <c r="Z29" s="22">
        <f t="shared" si="31"/>
        <v>99.8</v>
      </c>
      <c r="AA29" s="22">
        <v>101.6</v>
      </c>
      <c r="AB29" s="22">
        <f t="shared" si="32"/>
        <v>101.6</v>
      </c>
      <c r="AC29" s="22">
        <v>103.4</v>
      </c>
      <c r="AD29" s="22">
        <f t="shared" si="33"/>
        <v>103.4</v>
      </c>
      <c r="AE29" s="22">
        <v>115.2</v>
      </c>
      <c r="AF29" s="22">
        <f t="shared" si="34"/>
        <v>115.2</v>
      </c>
      <c r="AG29" s="22">
        <v>103.4</v>
      </c>
      <c r="AH29" s="22">
        <f t="shared" si="35"/>
        <v>103.4</v>
      </c>
      <c r="AI29" s="22">
        <v>98.1</v>
      </c>
      <c r="AJ29" s="22">
        <f t="shared" si="36"/>
        <v>98.1</v>
      </c>
      <c r="AK29" s="22">
        <v>62</v>
      </c>
      <c r="AL29" s="22">
        <f t="shared" si="37"/>
        <v>62</v>
      </c>
      <c r="AM29" s="22">
        <v>104.9</v>
      </c>
      <c r="AN29" s="22">
        <f t="shared" si="38"/>
        <v>104.9</v>
      </c>
      <c r="AO29" s="22">
        <v>99.4</v>
      </c>
      <c r="AP29" s="22">
        <v>99.4</v>
      </c>
      <c r="AQ29" s="22">
        <v>107.6</v>
      </c>
      <c r="AR29" s="22">
        <f t="shared" si="39"/>
        <v>107.6</v>
      </c>
      <c r="AS29" s="22">
        <v>91.1</v>
      </c>
      <c r="AT29" s="22">
        <f t="shared" si="40"/>
        <v>91.1</v>
      </c>
      <c r="AU29" s="22">
        <v>61</v>
      </c>
      <c r="AV29" s="22">
        <f t="shared" si="41"/>
        <v>61</v>
      </c>
      <c r="AW29" s="22">
        <v>116.9</v>
      </c>
      <c r="AX29" s="22">
        <f t="shared" si="42"/>
        <v>116.9</v>
      </c>
      <c r="AY29" s="22">
        <v>104.6</v>
      </c>
      <c r="AZ29" s="22">
        <f t="shared" si="43"/>
        <v>104.6</v>
      </c>
      <c r="BA29" s="22">
        <v>109.1</v>
      </c>
      <c r="BB29" s="22">
        <f t="shared" si="44"/>
        <v>109.1</v>
      </c>
      <c r="BC29" s="22">
        <v>98.1</v>
      </c>
      <c r="BD29" s="22">
        <f t="shared" si="45"/>
        <v>98.1</v>
      </c>
      <c r="BE29" s="22">
        <v>107.1</v>
      </c>
      <c r="BF29" s="22">
        <f t="shared" si="46"/>
        <v>107.1</v>
      </c>
      <c r="BG29" s="22">
        <v>104.1</v>
      </c>
      <c r="BH29" s="22">
        <f t="shared" si="47"/>
        <v>104.1</v>
      </c>
      <c r="BI29" s="22">
        <v>96.6</v>
      </c>
      <c r="BJ29" s="22">
        <f t="shared" si="48"/>
        <v>96.6</v>
      </c>
      <c r="BK29" s="22">
        <v>115.6</v>
      </c>
      <c r="BL29" s="22">
        <f t="shared" si="49"/>
        <v>115.6</v>
      </c>
      <c r="BM29" s="22">
        <v>137.5</v>
      </c>
      <c r="BN29" s="22">
        <f t="shared" si="50"/>
        <v>137.5</v>
      </c>
      <c r="BO29" s="22">
        <v>516.8</v>
      </c>
      <c r="BP29" s="22">
        <f t="shared" si="51"/>
        <v>516.8</v>
      </c>
      <c r="BQ29" s="22">
        <v>330.9</v>
      </c>
      <c r="BR29" s="22">
        <f t="shared" si="52"/>
        <v>330.9</v>
      </c>
      <c r="BS29" s="22">
        <v>374.1</v>
      </c>
      <c r="BT29" s="22">
        <f t="shared" si="53"/>
        <v>374.1</v>
      </c>
      <c r="BU29" s="22">
        <v>517.8</v>
      </c>
      <c r="BV29" s="22">
        <f t="shared" si="54"/>
        <v>517.8</v>
      </c>
      <c r="BW29" s="22">
        <v>123</v>
      </c>
      <c r="BX29" s="22">
        <f t="shared" si="55"/>
        <v>123</v>
      </c>
      <c r="BY29" s="22">
        <v>131.5</v>
      </c>
      <c r="BZ29" s="22">
        <f t="shared" si="56"/>
        <v>131.5</v>
      </c>
      <c r="CA29" s="22">
        <v>147</v>
      </c>
      <c r="CB29" s="22">
        <f t="shared" si="57"/>
        <v>147</v>
      </c>
      <c r="CC29" s="22">
        <v>129.5</v>
      </c>
      <c r="CD29" s="22">
        <f t="shared" si="58"/>
        <v>129.5</v>
      </c>
      <c r="CE29" s="22">
        <v>132.7</v>
      </c>
      <c r="CF29" s="22">
        <f t="shared" si="59"/>
        <v>132.7</v>
      </c>
      <c r="CG29" s="22">
        <v>149.9</v>
      </c>
      <c r="CH29" s="22">
        <v>149.9</v>
      </c>
      <c r="CI29" s="22">
        <v>506.3</v>
      </c>
      <c r="CJ29" s="22">
        <f t="shared" si="60"/>
        <v>506.3</v>
      </c>
      <c r="CK29" s="22">
        <v>537.5</v>
      </c>
      <c r="CL29" s="22">
        <f t="shared" si="61"/>
        <v>537.5</v>
      </c>
      <c r="CM29" s="22">
        <v>370.6</v>
      </c>
      <c r="CN29" s="22">
        <f t="shared" si="62"/>
        <v>370.6</v>
      </c>
      <c r="CO29" s="22">
        <v>523.6</v>
      </c>
      <c r="CP29" s="22">
        <f t="shared" si="63"/>
        <v>523.6</v>
      </c>
      <c r="CQ29" s="22">
        <v>337.7</v>
      </c>
      <c r="CR29" s="22">
        <f t="shared" si="64"/>
        <v>337.7</v>
      </c>
      <c r="CS29" s="22">
        <v>404.7</v>
      </c>
      <c r="CT29" s="22">
        <f t="shared" si="65"/>
        <v>404.7</v>
      </c>
      <c r="CU29" s="22">
        <v>412.8</v>
      </c>
      <c r="CV29" s="22">
        <f t="shared" si="66"/>
        <v>412.8</v>
      </c>
      <c r="CW29" s="22">
        <v>146</v>
      </c>
      <c r="CX29" s="22">
        <f t="shared" si="67"/>
        <v>146</v>
      </c>
      <c r="CY29" s="22">
        <v>526.2</v>
      </c>
      <c r="CZ29" s="28">
        <f t="shared" si="68"/>
        <v>526.2</v>
      </c>
      <c r="DA29" s="22">
        <v>276.5</v>
      </c>
      <c r="DB29" s="28">
        <f t="shared" si="69"/>
        <v>276.5</v>
      </c>
      <c r="DC29" s="22">
        <v>122.4</v>
      </c>
      <c r="DD29" s="28">
        <f t="shared" si="70"/>
        <v>122.4</v>
      </c>
      <c r="DE29" s="22">
        <v>298.3</v>
      </c>
      <c r="DF29" s="22">
        <f t="shared" si="71"/>
        <v>298.3</v>
      </c>
      <c r="DG29" s="22">
        <v>271</v>
      </c>
      <c r="DH29" s="22">
        <f t="shared" si="72"/>
        <v>271</v>
      </c>
      <c r="DI29" s="22">
        <v>134</v>
      </c>
      <c r="DJ29" s="22">
        <f t="shared" si="73"/>
        <v>134</v>
      </c>
      <c r="DK29" s="22">
        <v>123.9</v>
      </c>
      <c r="DL29" s="22">
        <f t="shared" si="74"/>
        <v>123.9</v>
      </c>
      <c r="DM29" s="22">
        <v>134.5</v>
      </c>
      <c r="DN29" s="22">
        <f t="shared" si="75"/>
        <v>134.5</v>
      </c>
      <c r="DO29" s="22">
        <v>125.7</v>
      </c>
      <c r="DP29" s="22">
        <f t="shared" si="76"/>
        <v>125.7</v>
      </c>
      <c r="DQ29" s="22">
        <v>129.7</v>
      </c>
      <c r="DR29" s="22">
        <f t="shared" si="77"/>
        <v>129.7</v>
      </c>
      <c r="DS29" s="22">
        <v>458.7</v>
      </c>
      <c r="DT29" s="22">
        <f t="shared" si="78"/>
        <v>458.7</v>
      </c>
      <c r="DU29" s="22">
        <v>366.1</v>
      </c>
      <c r="DV29" s="22">
        <f t="shared" si="79"/>
        <v>366.1</v>
      </c>
      <c r="DW29" s="22">
        <v>283.3</v>
      </c>
      <c r="DX29" s="22">
        <f t="shared" si="80"/>
        <v>283.3</v>
      </c>
      <c r="DY29" s="22">
        <v>260.2</v>
      </c>
      <c r="DZ29" s="22">
        <f t="shared" si="81"/>
        <v>260.2</v>
      </c>
      <c r="EA29" s="22">
        <v>525.6</v>
      </c>
      <c r="EB29" s="22">
        <f t="shared" si="82"/>
        <v>525.6</v>
      </c>
      <c r="EC29" s="22">
        <v>638.5</v>
      </c>
      <c r="ED29" s="22">
        <f t="shared" si="83"/>
        <v>638.5</v>
      </c>
      <c r="EE29" s="22">
        <v>233.8</v>
      </c>
      <c r="EF29" s="22">
        <f t="shared" si="84"/>
        <v>233.8</v>
      </c>
      <c r="EG29" s="22">
        <v>373.4</v>
      </c>
      <c r="EH29" s="22">
        <f t="shared" si="85"/>
        <v>373.4</v>
      </c>
      <c r="EI29" s="22">
        <v>213.8</v>
      </c>
      <c r="EJ29" s="28">
        <f t="shared" si="86"/>
        <v>213.8</v>
      </c>
      <c r="EK29" s="22">
        <v>228.8</v>
      </c>
      <c r="EL29" s="22">
        <f t="shared" si="87"/>
        <v>228.8</v>
      </c>
      <c r="EM29" s="22">
        <v>271.2</v>
      </c>
      <c r="EN29" s="22">
        <f t="shared" si="88"/>
        <v>271.2</v>
      </c>
      <c r="EO29" s="22">
        <v>220</v>
      </c>
      <c r="EP29" s="22">
        <f t="shared" si="89"/>
        <v>220</v>
      </c>
      <c r="EQ29" s="22">
        <v>91.3</v>
      </c>
      <c r="ER29" s="22">
        <f t="shared" si="90"/>
        <v>91.3</v>
      </c>
      <c r="ES29" s="22">
        <v>275.5</v>
      </c>
      <c r="ET29" s="22">
        <f t="shared" si="91"/>
        <v>275.5</v>
      </c>
      <c r="EU29" s="22">
        <v>174.1</v>
      </c>
      <c r="EV29" s="22">
        <f t="shared" si="92"/>
        <v>174.1</v>
      </c>
      <c r="EW29" s="22">
        <v>91.3</v>
      </c>
      <c r="EX29" s="22">
        <f t="shared" si="133"/>
        <v>91.3</v>
      </c>
      <c r="EY29" s="22">
        <v>245.6</v>
      </c>
      <c r="EZ29" s="22">
        <f t="shared" si="93"/>
        <v>245.6</v>
      </c>
      <c r="FA29" s="22">
        <v>189.2</v>
      </c>
      <c r="FB29" s="22">
        <f t="shared" si="94"/>
        <v>189.2</v>
      </c>
      <c r="FC29" s="22">
        <v>154.3</v>
      </c>
      <c r="FD29" s="22">
        <f t="shared" si="95"/>
        <v>154.3</v>
      </c>
      <c r="FE29" s="22">
        <v>182.6</v>
      </c>
      <c r="FF29" s="22">
        <f t="shared" si="96"/>
        <v>182.6</v>
      </c>
      <c r="FG29" s="22">
        <v>186.4</v>
      </c>
      <c r="FH29" s="22">
        <f t="shared" si="97"/>
        <v>186.4</v>
      </c>
      <c r="FI29" s="22">
        <v>430.3</v>
      </c>
      <c r="FJ29" s="22">
        <f t="shared" si="98"/>
        <v>430.3</v>
      </c>
      <c r="FK29" s="22">
        <v>258</v>
      </c>
      <c r="FL29" s="22">
        <f t="shared" si="99"/>
        <v>258</v>
      </c>
      <c r="FM29" s="22">
        <v>293.3</v>
      </c>
      <c r="FN29" s="22">
        <f t="shared" si="100"/>
        <v>293.3</v>
      </c>
      <c r="FO29" s="22">
        <v>285</v>
      </c>
      <c r="FP29" s="22">
        <f t="shared" si="101"/>
        <v>285</v>
      </c>
      <c r="FQ29" s="22">
        <v>463.4</v>
      </c>
      <c r="FR29" s="22">
        <f t="shared" si="102"/>
        <v>463.4</v>
      </c>
      <c r="FS29" s="22">
        <v>489.7</v>
      </c>
      <c r="FT29" s="22">
        <f t="shared" si="103"/>
        <v>489.7</v>
      </c>
      <c r="FU29" s="22">
        <v>270</v>
      </c>
      <c r="FV29" s="22">
        <f t="shared" si="104"/>
        <v>270</v>
      </c>
      <c r="FW29" s="22">
        <v>438.7</v>
      </c>
      <c r="FX29" s="22">
        <f t="shared" si="105"/>
        <v>438.7</v>
      </c>
      <c r="FY29" s="22">
        <v>535.2</v>
      </c>
      <c r="FZ29" s="22">
        <f t="shared" si="106"/>
        <v>535.2</v>
      </c>
      <c r="GA29" s="22">
        <v>413.8</v>
      </c>
      <c r="GB29" s="22">
        <f t="shared" si="107"/>
        <v>413.8</v>
      </c>
      <c r="GC29" s="22">
        <v>321.8</v>
      </c>
      <c r="GD29" s="22">
        <f t="shared" si="108"/>
        <v>321.8</v>
      </c>
      <c r="GE29" s="22">
        <v>370.9</v>
      </c>
      <c r="GF29" s="22">
        <f t="shared" si="109"/>
        <v>370.9</v>
      </c>
      <c r="GG29" s="22">
        <v>91.2</v>
      </c>
      <c r="GH29" s="22">
        <f t="shared" si="110"/>
        <v>91.2</v>
      </c>
      <c r="GI29" s="22">
        <v>182.4</v>
      </c>
      <c r="GJ29" s="22">
        <f t="shared" si="111"/>
        <v>182.4</v>
      </c>
      <c r="GK29" s="22">
        <v>316.7</v>
      </c>
      <c r="GL29" s="22">
        <f t="shared" si="112"/>
        <v>316.7</v>
      </c>
      <c r="GM29" s="22">
        <v>205.2</v>
      </c>
      <c r="GN29" s="22">
        <f t="shared" si="113"/>
        <v>205.2</v>
      </c>
      <c r="GO29" s="22">
        <v>381.8</v>
      </c>
      <c r="GP29" s="22">
        <f t="shared" si="114"/>
        <v>381.8</v>
      </c>
      <c r="GQ29" s="22">
        <v>182.7</v>
      </c>
      <c r="GR29" s="22">
        <f t="shared" si="115"/>
        <v>182.7</v>
      </c>
      <c r="GS29" s="22">
        <v>728.8</v>
      </c>
      <c r="GT29" s="22">
        <f t="shared" si="116"/>
        <v>728.8</v>
      </c>
      <c r="GU29" s="22">
        <v>256</v>
      </c>
      <c r="GV29" s="22">
        <f t="shared" si="117"/>
        <v>256</v>
      </c>
      <c r="GW29" s="22">
        <v>346.5</v>
      </c>
      <c r="GX29" s="22">
        <f t="shared" si="118"/>
        <v>346.5</v>
      </c>
      <c r="GY29" s="22">
        <v>380.1</v>
      </c>
      <c r="GZ29" s="22">
        <f t="shared" si="119"/>
        <v>380.1</v>
      </c>
      <c r="HA29" s="22">
        <v>379.6</v>
      </c>
      <c r="HB29" s="22">
        <f t="shared" si="120"/>
        <v>379.6</v>
      </c>
      <c r="HC29" s="22">
        <v>380.1</v>
      </c>
      <c r="HD29" s="22">
        <f t="shared" si="121"/>
        <v>380.1</v>
      </c>
      <c r="HE29" s="22">
        <v>183.6</v>
      </c>
      <c r="HF29" s="22">
        <f t="shared" si="122"/>
        <v>183.6</v>
      </c>
      <c r="HG29" s="22">
        <v>413.8</v>
      </c>
      <c r="HH29" s="22">
        <f t="shared" si="123"/>
        <v>413.8</v>
      </c>
      <c r="HI29" s="22">
        <v>459.8</v>
      </c>
      <c r="HJ29" s="22">
        <f t="shared" si="124"/>
        <v>459.8</v>
      </c>
      <c r="HK29" s="22">
        <v>293.7</v>
      </c>
      <c r="HL29" s="22">
        <f t="shared" si="125"/>
        <v>293.7</v>
      </c>
      <c r="HM29" s="22">
        <v>168.4</v>
      </c>
      <c r="HN29" s="22">
        <f t="shared" si="126"/>
        <v>168.4</v>
      </c>
      <c r="HO29" s="22">
        <v>177.8</v>
      </c>
      <c r="HP29" s="24">
        <f t="shared" si="127"/>
        <v>177.8</v>
      </c>
      <c r="HQ29" s="22">
        <v>180.8</v>
      </c>
      <c r="HR29" s="22">
        <f t="shared" si="128"/>
        <v>180.8</v>
      </c>
      <c r="HS29" s="22">
        <v>183.4</v>
      </c>
      <c r="HT29" s="22">
        <f t="shared" si="129"/>
        <v>183.4</v>
      </c>
      <c r="HU29" s="22">
        <v>305.6</v>
      </c>
      <c r="HV29" s="22">
        <f t="shared" si="130"/>
        <v>305.6</v>
      </c>
      <c r="HW29" s="22">
        <v>319.9</v>
      </c>
      <c r="HX29" s="22">
        <f t="shared" si="131"/>
        <v>319.9</v>
      </c>
      <c r="HY29" s="22">
        <v>365.8</v>
      </c>
      <c r="HZ29" s="22">
        <f t="shared" si="132"/>
        <v>365.8</v>
      </c>
    </row>
    <row r="30" spans="1:234" s="9" customFormat="1" ht="12.75">
      <c r="A30" s="30" t="s">
        <v>164</v>
      </c>
      <c r="B30" s="31" t="s">
        <v>165</v>
      </c>
      <c r="C30" s="22">
        <v>66.7</v>
      </c>
      <c r="D30" s="22">
        <f t="shared" si="134"/>
        <v>66.7</v>
      </c>
      <c r="E30" s="22">
        <v>79</v>
      </c>
      <c r="F30" s="22">
        <f t="shared" si="135"/>
        <v>79</v>
      </c>
      <c r="G30" s="22">
        <v>48.1</v>
      </c>
      <c r="H30" s="22">
        <f t="shared" si="23"/>
        <v>48.1</v>
      </c>
      <c r="I30" s="22">
        <v>70.3</v>
      </c>
      <c r="J30" s="22">
        <f t="shared" si="24"/>
        <v>70.3</v>
      </c>
      <c r="K30" s="22"/>
      <c r="L30" s="22">
        <f t="shared" si="25"/>
        <v>0</v>
      </c>
      <c r="M30" s="22">
        <v>55.5</v>
      </c>
      <c r="N30" s="22">
        <f t="shared" si="26"/>
        <v>55.5</v>
      </c>
      <c r="O30" s="22">
        <v>14.9</v>
      </c>
      <c r="P30" s="22">
        <f t="shared" si="136"/>
        <v>14.9</v>
      </c>
      <c r="Q30" s="22">
        <v>0</v>
      </c>
      <c r="R30" s="22">
        <f t="shared" si="27"/>
        <v>0</v>
      </c>
      <c r="S30" s="22">
        <v>29.9</v>
      </c>
      <c r="T30" s="22">
        <f t="shared" si="28"/>
        <v>29.9</v>
      </c>
      <c r="U30" s="22">
        <v>18.1</v>
      </c>
      <c r="V30" s="22">
        <f t="shared" si="29"/>
        <v>18.1</v>
      </c>
      <c r="W30" s="22">
        <v>78.2</v>
      </c>
      <c r="X30" s="22">
        <f t="shared" si="30"/>
        <v>78.2</v>
      </c>
      <c r="Y30" s="22">
        <v>13.2</v>
      </c>
      <c r="Z30" s="22">
        <f t="shared" si="31"/>
        <v>13.2</v>
      </c>
      <c r="AA30" s="22">
        <v>13.1</v>
      </c>
      <c r="AB30" s="22">
        <f t="shared" si="32"/>
        <v>13.1</v>
      </c>
      <c r="AC30" s="22">
        <v>13.1</v>
      </c>
      <c r="AD30" s="22">
        <f t="shared" si="33"/>
        <v>13.1</v>
      </c>
      <c r="AE30" s="22">
        <v>13.2</v>
      </c>
      <c r="AF30" s="22">
        <f t="shared" si="34"/>
        <v>13.2</v>
      </c>
      <c r="AG30" s="22">
        <v>13.2</v>
      </c>
      <c r="AH30" s="22">
        <f t="shared" si="35"/>
        <v>13.2</v>
      </c>
      <c r="AI30" s="22">
        <v>13.2</v>
      </c>
      <c r="AJ30" s="22">
        <f t="shared" si="36"/>
        <v>13.2</v>
      </c>
      <c r="AK30" s="22">
        <v>19.7</v>
      </c>
      <c r="AL30" s="22">
        <f t="shared" si="37"/>
        <v>19.7</v>
      </c>
      <c r="AM30" s="22">
        <v>13.2</v>
      </c>
      <c r="AN30" s="22">
        <f t="shared" si="38"/>
        <v>13.2</v>
      </c>
      <c r="AO30" s="22">
        <v>13.2</v>
      </c>
      <c r="AP30" s="22">
        <v>13.2</v>
      </c>
      <c r="AQ30" s="22">
        <v>13.2</v>
      </c>
      <c r="AR30" s="22">
        <f t="shared" si="39"/>
        <v>13.2</v>
      </c>
      <c r="AS30" s="22">
        <v>13.2</v>
      </c>
      <c r="AT30" s="22">
        <f t="shared" si="40"/>
        <v>13.2</v>
      </c>
      <c r="AU30" s="22">
        <v>19.8</v>
      </c>
      <c r="AV30" s="22">
        <f t="shared" si="41"/>
        <v>19.8</v>
      </c>
      <c r="AW30" s="22">
        <v>13.2</v>
      </c>
      <c r="AX30" s="22">
        <f t="shared" si="42"/>
        <v>13.2</v>
      </c>
      <c r="AY30" s="22">
        <v>13.2</v>
      </c>
      <c r="AZ30" s="22">
        <f t="shared" si="43"/>
        <v>13.2</v>
      </c>
      <c r="BA30" s="22">
        <v>13.2</v>
      </c>
      <c r="BB30" s="22">
        <f t="shared" si="44"/>
        <v>13.2</v>
      </c>
      <c r="BC30" s="22">
        <v>13.2</v>
      </c>
      <c r="BD30" s="22">
        <f t="shared" si="45"/>
        <v>13.2</v>
      </c>
      <c r="BE30" s="22">
        <v>13.2</v>
      </c>
      <c r="BF30" s="22">
        <f t="shared" si="46"/>
        <v>13.2</v>
      </c>
      <c r="BG30" s="22">
        <v>13.2</v>
      </c>
      <c r="BH30" s="22">
        <f t="shared" si="47"/>
        <v>13.2</v>
      </c>
      <c r="BI30" s="22">
        <v>21</v>
      </c>
      <c r="BJ30" s="22">
        <f t="shared" si="48"/>
        <v>21</v>
      </c>
      <c r="BK30" s="22">
        <v>21</v>
      </c>
      <c r="BL30" s="22">
        <f t="shared" si="49"/>
        <v>21</v>
      </c>
      <c r="BM30" s="22">
        <v>0</v>
      </c>
      <c r="BN30" s="22">
        <f t="shared" si="50"/>
        <v>0</v>
      </c>
      <c r="BO30" s="22">
        <v>76.5</v>
      </c>
      <c r="BP30" s="22">
        <f t="shared" si="51"/>
        <v>76.5</v>
      </c>
      <c r="BQ30" s="22">
        <v>51.8</v>
      </c>
      <c r="BR30" s="22">
        <f t="shared" si="52"/>
        <v>51.8</v>
      </c>
      <c r="BS30" s="22">
        <v>0</v>
      </c>
      <c r="BT30" s="22">
        <f t="shared" si="53"/>
        <v>0</v>
      </c>
      <c r="BU30" s="22">
        <v>74</v>
      </c>
      <c r="BV30" s="22">
        <f t="shared" si="54"/>
        <v>74</v>
      </c>
      <c r="BW30" s="22">
        <v>18.1</v>
      </c>
      <c r="BX30" s="22">
        <f t="shared" si="55"/>
        <v>18.1</v>
      </c>
      <c r="BY30" s="22">
        <v>0</v>
      </c>
      <c r="BZ30" s="22">
        <f t="shared" si="56"/>
        <v>0</v>
      </c>
      <c r="CA30" s="22">
        <v>0</v>
      </c>
      <c r="CB30" s="22">
        <f t="shared" si="57"/>
        <v>0</v>
      </c>
      <c r="CC30" s="22">
        <v>0</v>
      </c>
      <c r="CD30" s="22">
        <f t="shared" si="58"/>
        <v>0</v>
      </c>
      <c r="CE30" s="22">
        <v>18.1</v>
      </c>
      <c r="CF30" s="22">
        <f t="shared" si="59"/>
        <v>18.1</v>
      </c>
      <c r="CG30" s="22">
        <v>0</v>
      </c>
      <c r="CH30" s="22">
        <v>0</v>
      </c>
      <c r="CI30" s="22">
        <v>75.7</v>
      </c>
      <c r="CJ30" s="22">
        <f t="shared" si="60"/>
        <v>75.7</v>
      </c>
      <c r="CK30" s="22">
        <v>76.1</v>
      </c>
      <c r="CL30" s="22">
        <f t="shared" si="61"/>
        <v>76.1</v>
      </c>
      <c r="CM30" s="22">
        <v>0</v>
      </c>
      <c r="CN30" s="22">
        <f t="shared" si="62"/>
        <v>0</v>
      </c>
      <c r="CO30" s="22">
        <v>79</v>
      </c>
      <c r="CP30" s="22">
        <f t="shared" si="63"/>
        <v>79</v>
      </c>
      <c r="CQ30" s="22">
        <v>55.5</v>
      </c>
      <c r="CR30" s="22">
        <f t="shared" si="64"/>
        <v>55.5</v>
      </c>
      <c r="CS30" s="22">
        <v>66.6</v>
      </c>
      <c r="CT30" s="22">
        <f t="shared" si="65"/>
        <v>66.6</v>
      </c>
      <c r="CU30" s="22">
        <v>66.6</v>
      </c>
      <c r="CV30" s="22">
        <f t="shared" si="66"/>
        <v>66.6</v>
      </c>
      <c r="CW30" s="22">
        <v>18.1</v>
      </c>
      <c r="CX30" s="22">
        <f t="shared" si="67"/>
        <v>18.1</v>
      </c>
      <c r="CY30" s="22">
        <v>0</v>
      </c>
      <c r="CZ30" s="28">
        <f t="shared" si="68"/>
        <v>0</v>
      </c>
      <c r="DA30" s="22">
        <v>0</v>
      </c>
      <c r="DB30" s="28">
        <f t="shared" si="69"/>
        <v>0</v>
      </c>
      <c r="DC30" s="22">
        <v>22.3</v>
      </c>
      <c r="DD30" s="28">
        <f t="shared" si="70"/>
        <v>22.3</v>
      </c>
      <c r="DE30" s="22">
        <v>39.5</v>
      </c>
      <c r="DF30" s="22">
        <f t="shared" si="71"/>
        <v>39.5</v>
      </c>
      <c r="DG30" s="22">
        <v>39.5</v>
      </c>
      <c r="DH30" s="22">
        <f t="shared" si="72"/>
        <v>39.5</v>
      </c>
      <c r="DI30" s="22">
        <v>18.1</v>
      </c>
      <c r="DJ30" s="22">
        <f t="shared" si="73"/>
        <v>18.1</v>
      </c>
      <c r="DK30" s="22">
        <v>0</v>
      </c>
      <c r="DL30" s="22">
        <f t="shared" si="74"/>
        <v>0</v>
      </c>
      <c r="DM30" s="22">
        <v>0</v>
      </c>
      <c r="DN30" s="22">
        <f t="shared" si="75"/>
        <v>0</v>
      </c>
      <c r="DO30" s="22">
        <v>18.1</v>
      </c>
      <c r="DP30" s="22">
        <f t="shared" si="76"/>
        <v>18.1</v>
      </c>
      <c r="DQ30" s="22">
        <v>0</v>
      </c>
      <c r="DR30" s="22">
        <f t="shared" si="77"/>
        <v>0</v>
      </c>
      <c r="DS30" s="22">
        <v>62.9</v>
      </c>
      <c r="DT30" s="22">
        <f t="shared" si="78"/>
        <v>62.9</v>
      </c>
      <c r="DU30" s="22">
        <v>59.3</v>
      </c>
      <c r="DV30" s="22">
        <f t="shared" si="79"/>
        <v>59.3</v>
      </c>
      <c r="DW30" s="22">
        <v>39.5</v>
      </c>
      <c r="DX30" s="22">
        <f t="shared" si="80"/>
        <v>39.5</v>
      </c>
      <c r="DY30" s="22">
        <v>39.5</v>
      </c>
      <c r="DZ30" s="22">
        <f t="shared" si="81"/>
        <v>39.5</v>
      </c>
      <c r="EA30" s="22">
        <v>79</v>
      </c>
      <c r="EB30" s="22">
        <f t="shared" si="82"/>
        <v>79</v>
      </c>
      <c r="EC30" s="22">
        <v>79</v>
      </c>
      <c r="ED30" s="22">
        <f t="shared" si="83"/>
        <v>79</v>
      </c>
      <c r="EE30" s="22">
        <v>39.5</v>
      </c>
      <c r="EF30" s="22">
        <f t="shared" si="84"/>
        <v>39.5</v>
      </c>
      <c r="EG30" s="22">
        <v>59.2</v>
      </c>
      <c r="EH30" s="22">
        <f t="shared" si="85"/>
        <v>59.2</v>
      </c>
      <c r="EI30" s="22">
        <v>0</v>
      </c>
      <c r="EJ30" s="28">
        <f t="shared" si="86"/>
        <v>0</v>
      </c>
      <c r="EK30" s="22">
        <v>39.5</v>
      </c>
      <c r="EL30" s="22">
        <f t="shared" si="87"/>
        <v>39.5</v>
      </c>
      <c r="EM30" s="22">
        <v>39.5</v>
      </c>
      <c r="EN30" s="22">
        <f t="shared" si="88"/>
        <v>39.5</v>
      </c>
      <c r="EO30" s="22">
        <v>39.5</v>
      </c>
      <c r="EP30" s="22">
        <f t="shared" si="89"/>
        <v>39.5</v>
      </c>
      <c r="EQ30" s="22">
        <v>13.2</v>
      </c>
      <c r="ER30" s="22">
        <f t="shared" si="90"/>
        <v>13.2</v>
      </c>
      <c r="ES30" s="22">
        <v>40.7</v>
      </c>
      <c r="ET30" s="22">
        <f t="shared" si="91"/>
        <v>40.7</v>
      </c>
      <c r="EU30" s="22">
        <v>26.3</v>
      </c>
      <c r="EV30" s="22">
        <f t="shared" si="92"/>
        <v>26.3</v>
      </c>
      <c r="EW30" s="22">
        <v>13.3</v>
      </c>
      <c r="EX30" s="22">
        <f t="shared" si="133"/>
        <v>13.3</v>
      </c>
      <c r="EY30" s="22">
        <v>39.5</v>
      </c>
      <c r="EZ30" s="22">
        <f t="shared" si="93"/>
        <v>39.5</v>
      </c>
      <c r="FA30" s="22">
        <v>26.3</v>
      </c>
      <c r="FB30" s="22">
        <f t="shared" si="94"/>
        <v>26.3</v>
      </c>
      <c r="FC30" s="22">
        <v>26.3</v>
      </c>
      <c r="FD30" s="22">
        <f t="shared" si="95"/>
        <v>26.3</v>
      </c>
      <c r="FE30" s="22">
        <v>26.3</v>
      </c>
      <c r="FF30" s="22">
        <f t="shared" si="96"/>
        <v>26.3</v>
      </c>
      <c r="FG30" s="22">
        <v>26.3</v>
      </c>
      <c r="FH30" s="22">
        <f t="shared" si="97"/>
        <v>26.3</v>
      </c>
      <c r="FI30" s="22">
        <v>44.4</v>
      </c>
      <c r="FJ30" s="22">
        <f t="shared" si="98"/>
        <v>44.4</v>
      </c>
      <c r="FK30" s="22">
        <v>37</v>
      </c>
      <c r="FL30" s="22">
        <f t="shared" si="99"/>
        <v>37</v>
      </c>
      <c r="FM30" s="22">
        <v>33.3</v>
      </c>
      <c r="FN30" s="22">
        <f t="shared" si="100"/>
        <v>33.3</v>
      </c>
      <c r="FO30" s="22">
        <v>39.5</v>
      </c>
      <c r="FP30" s="22">
        <f t="shared" si="101"/>
        <v>39.5</v>
      </c>
      <c r="FQ30" s="22">
        <v>62.9</v>
      </c>
      <c r="FR30" s="22">
        <f t="shared" si="102"/>
        <v>62.9</v>
      </c>
      <c r="FS30" s="22">
        <v>66.6</v>
      </c>
      <c r="FT30" s="22">
        <f t="shared" si="103"/>
        <v>66.6</v>
      </c>
      <c r="FU30" s="22">
        <v>39.5</v>
      </c>
      <c r="FV30" s="22">
        <f t="shared" si="104"/>
        <v>39.5</v>
      </c>
      <c r="FW30" s="22">
        <v>72.4</v>
      </c>
      <c r="FX30" s="22">
        <f t="shared" si="105"/>
        <v>72.4</v>
      </c>
      <c r="FY30" s="22">
        <v>82.2</v>
      </c>
      <c r="FZ30" s="22">
        <f t="shared" si="106"/>
        <v>82.2</v>
      </c>
      <c r="GA30" s="22">
        <v>72.4</v>
      </c>
      <c r="GB30" s="22">
        <f t="shared" si="107"/>
        <v>72.4</v>
      </c>
      <c r="GC30" s="22">
        <v>51.8</v>
      </c>
      <c r="GD30" s="22">
        <f t="shared" si="108"/>
        <v>51.8</v>
      </c>
      <c r="GE30" s="22">
        <v>63</v>
      </c>
      <c r="GF30" s="22">
        <f t="shared" si="109"/>
        <v>63</v>
      </c>
      <c r="GG30" s="22">
        <v>13.2</v>
      </c>
      <c r="GH30" s="22">
        <f t="shared" si="110"/>
        <v>13.2</v>
      </c>
      <c r="GI30" s="22">
        <v>26.3</v>
      </c>
      <c r="GJ30" s="22">
        <f t="shared" si="111"/>
        <v>26.3</v>
      </c>
      <c r="GK30" s="22">
        <v>48.1</v>
      </c>
      <c r="GL30" s="22">
        <f t="shared" si="112"/>
        <v>48.1</v>
      </c>
      <c r="GM30" s="22">
        <v>29.9</v>
      </c>
      <c r="GN30" s="22">
        <f t="shared" si="113"/>
        <v>29.9</v>
      </c>
      <c r="GO30" s="22">
        <v>51.8</v>
      </c>
      <c r="GP30" s="22">
        <f t="shared" si="114"/>
        <v>51.8</v>
      </c>
      <c r="GQ30" s="22">
        <v>26.3</v>
      </c>
      <c r="GR30" s="22">
        <f t="shared" si="115"/>
        <v>26.3</v>
      </c>
      <c r="GS30" s="22">
        <v>88.8</v>
      </c>
      <c r="GT30" s="22">
        <f t="shared" si="116"/>
        <v>88.8</v>
      </c>
      <c r="GU30" s="22">
        <v>0</v>
      </c>
      <c r="GV30" s="22">
        <f t="shared" si="117"/>
        <v>0</v>
      </c>
      <c r="GW30" s="22">
        <v>55.5</v>
      </c>
      <c r="GX30" s="22">
        <f t="shared" si="118"/>
        <v>55.5</v>
      </c>
      <c r="GY30" s="22">
        <v>55.5</v>
      </c>
      <c r="GZ30" s="22">
        <f t="shared" si="119"/>
        <v>55.5</v>
      </c>
      <c r="HA30" s="22">
        <v>59.2</v>
      </c>
      <c r="HB30" s="22">
        <f t="shared" si="120"/>
        <v>59.2</v>
      </c>
      <c r="HC30" s="22">
        <v>59.2</v>
      </c>
      <c r="HD30" s="22">
        <f t="shared" si="121"/>
        <v>59.2</v>
      </c>
      <c r="HE30" s="22">
        <v>26.3</v>
      </c>
      <c r="HF30" s="22">
        <f t="shared" si="122"/>
        <v>26.3</v>
      </c>
      <c r="HG30" s="22">
        <v>72.4</v>
      </c>
      <c r="HH30" s="22">
        <f t="shared" si="123"/>
        <v>72.4</v>
      </c>
      <c r="HI30" s="22">
        <v>55.5</v>
      </c>
      <c r="HJ30" s="22">
        <f t="shared" si="124"/>
        <v>55.5</v>
      </c>
      <c r="HK30" s="22">
        <v>44.8</v>
      </c>
      <c r="HL30" s="22">
        <f t="shared" si="125"/>
        <v>44.8</v>
      </c>
      <c r="HM30" s="22">
        <v>26.3</v>
      </c>
      <c r="HN30" s="22">
        <f t="shared" si="126"/>
        <v>26.3</v>
      </c>
      <c r="HO30" s="22">
        <v>26.3</v>
      </c>
      <c r="HP30" s="24">
        <f t="shared" si="127"/>
        <v>26.3</v>
      </c>
      <c r="HQ30" s="22">
        <v>26.3</v>
      </c>
      <c r="HR30" s="22">
        <f t="shared" si="128"/>
        <v>26.3</v>
      </c>
      <c r="HS30" s="22">
        <v>26.3</v>
      </c>
      <c r="HT30" s="22">
        <f t="shared" si="129"/>
        <v>26.3</v>
      </c>
      <c r="HU30" s="22">
        <v>37</v>
      </c>
      <c r="HV30" s="22">
        <f t="shared" si="130"/>
        <v>37</v>
      </c>
      <c r="HW30" s="22">
        <v>51.8</v>
      </c>
      <c r="HX30" s="22">
        <f t="shared" si="131"/>
        <v>51.8</v>
      </c>
      <c r="HY30" s="22">
        <v>55.5</v>
      </c>
      <c r="HZ30" s="22">
        <f t="shared" si="132"/>
        <v>55.5</v>
      </c>
    </row>
    <row r="31" spans="1:234" s="9" customFormat="1" ht="12.75">
      <c r="A31" s="30" t="s">
        <v>166</v>
      </c>
      <c r="B31" s="31" t="s">
        <v>167</v>
      </c>
      <c r="C31" s="22">
        <v>14</v>
      </c>
      <c r="D31" s="22">
        <f t="shared" si="134"/>
        <v>14</v>
      </c>
      <c r="E31" s="22">
        <v>24.1</v>
      </c>
      <c r="F31" s="22">
        <f t="shared" si="135"/>
        <v>24.1</v>
      </c>
      <c r="G31" s="22">
        <v>9.8</v>
      </c>
      <c r="H31" s="22">
        <f t="shared" si="23"/>
        <v>9.8</v>
      </c>
      <c r="I31" s="22">
        <v>14.3</v>
      </c>
      <c r="J31" s="22">
        <f t="shared" si="24"/>
        <v>14.3</v>
      </c>
      <c r="K31" s="22">
        <v>15.7</v>
      </c>
      <c r="L31" s="22">
        <f t="shared" si="25"/>
        <v>15.7</v>
      </c>
      <c r="M31" s="22">
        <v>11.5</v>
      </c>
      <c r="N31" s="22">
        <f t="shared" si="26"/>
        <v>11.5</v>
      </c>
      <c r="O31" s="22">
        <v>4.5</v>
      </c>
      <c r="P31" s="22">
        <f t="shared" si="136"/>
        <v>4.5</v>
      </c>
      <c r="Q31" s="22">
        <v>24.3</v>
      </c>
      <c r="R31" s="22">
        <f t="shared" si="27"/>
        <v>24.3</v>
      </c>
      <c r="S31" s="22">
        <v>6</v>
      </c>
      <c r="T31" s="22">
        <f t="shared" si="28"/>
        <v>6</v>
      </c>
      <c r="U31" s="22">
        <v>5.7</v>
      </c>
      <c r="V31" s="22">
        <f t="shared" si="29"/>
        <v>5.7</v>
      </c>
      <c r="W31" s="22">
        <v>24.9</v>
      </c>
      <c r="X31" s="22">
        <f t="shared" si="30"/>
        <v>24.9</v>
      </c>
      <c r="Y31" s="22">
        <v>4.2</v>
      </c>
      <c r="Z31" s="22">
        <f t="shared" si="31"/>
        <v>4.2</v>
      </c>
      <c r="AA31" s="22">
        <v>4.2</v>
      </c>
      <c r="AB31" s="22">
        <f t="shared" si="32"/>
        <v>4.2</v>
      </c>
      <c r="AC31" s="22">
        <v>4.3</v>
      </c>
      <c r="AD31" s="22">
        <f t="shared" si="33"/>
        <v>4.3</v>
      </c>
      <c r="AE31" s="22">
        <v>4.2</v>
      </c>
      <c r="AF31" s="22">
        <f t="shared" si="34"/>
        <v>4.2</v>
      </c>
      <c r="AG31" s="22">
        <v>4.2</v>
      </c>
      <c r="AH31" s="22">
        <f t="shared" si="35"/>
        <v>4.2</v>
      </c>
      <c r="AI31" s="22">
        <v>4.2</v>
      </c>
      <c r="AJ31" s="22">
        <f t="shared" si="36"/>
        <v>4.2</v>
      </c>
      <c r="AK31" s="22">
        <v>8</v>
      </c>
      <c r="AL31" s="22">
        <f t="shared" si="37"/>
        <v>8</v>
      </c>
      <c r="AM31" s="22">
        <v>4.2</v>
      </c>
      <c r="AN31" s="22">
        <f t="shared" si="38"/>
        <v>4.2</v>
      </c>
      <c r="AO31" s="22">
        <v>4.2</v>
      </c>
      <c r="AP31" s="22">
        <v>4.2</v>
      </c>
      <c r="AQ31" s="22">
        <v>4.3</v>
      </c>
      <c r="AR31" s="22">
        <f t="shared" si="39"/>
        <v>4.3</v>
      </c>
      <c r="AS31" s="22">
        <v>4.3</v>
      </c>
      <c r="AT31" s="22">
        <f t="shared" si="40"/>
        <v>4.3</v>
      </c>
      <c r="AU31" s="22">
        <v>8</v>
      </c>
      <c r="AV31" s="22">
        <f t="shared" si="41"/>
        <v>8</v>
      </c>
      <c r="AW31" s="22">
        <v>4.3</v>
      </c>
      <c r="AX31" s="22">
        <f t="shared" si="42"/>
        <v>4.3</v>
      </c>
      <c r="AY31" s="22">
        <v>4.2</v>
      </c>
      <c r="AZ31" s="22">
        <f t="shared" si="43"/>
        <v>4.2</v>
      </c>
      <c r="BA31" s="22">
        <v>4.3</v>
      </c>
      <c r="BB31" s="22">
        <f t="shared" si="44"/>
        <v>4.3</v>
      </c>
      <c r="BC31" s="22">
        <v>4.3</v>
      </c>
      <c r="BD31" s="22">
        <f t="shared" si="45"/>
        <v>4.3</v>
      </c>
      <c r="BE31" s="22">
        <v>4.2</v>
      </c>
      <c r="BF31" s="22">
        <f t="shared" si="46"/>
        <v>4.2</v>
      </c>
      <c r="BG31" s="22">
        <v>4.2</v>
      </c>
      <c r="BH31" s="22">
        <f t="shared" si="47"/>
        <v>4.2</v>
      </c>
      <c r="BI31" s="22">
        <v>6.3</v>
      </c>
      <c r="BJ31" s="22">
        <f t="shared" si="48"/>
        <v>6.3</v>
      </c>
      <c r="BK31" s="22">
        <v>6.3</v>
      </c>
      <c r="BL31" s="22">
        <f t="shared" si="49"/>
        <v>6.3</v>
      </c>
      <c r="BM31" s="22">
        <v>6.5</v>
      </c>
      <c r="BN31" s="22">
        <f t="shared" si="50"/>
        <v>6.5</v>
      </c>
      <c r="BO31" s="22">
        <v>28.4</v>
      </c>
      <c r="BP31" s="22">
        <f t="shared" si="51"/>
        <v>28.4</v>
      </c>
      <c r="BQ31" s="22">
        <v>10.5</v>
      </c>
      <c r="BR31" s="22">
        <f t="shared" si="52"/>
        <v>10.5</v>
      </c>
      <c r="BS31" s="22">
        <v>11.3</v>
      </c>
      <c r="BT31" s="22">
        <f t="shared" si="53"/>
        <v>11.3</v>
      </c>
      <c r="BU31" s="22">
        <v>15.4</v>
      </c>
      <c r="BV31" s="22">
        <f t="shared" si="54"/>
        <v>15.4</v>
      </c>
      <c r="BW31" s="22">
        <v>5.8</v>
      </c>
      <c r="BX31" s="22">
        <f t="shared" si="55"/>
        <v>5.8</v>
      </c>
      <c r="BY31" s="22">
        <v>7.2</v>
      </c>
      <c r="BZ31" s="22">
        <f t="shared" si="56"/>
        <v>7.2</v>
      </c>
      <c r="CA31" s="22">
        <v>5.8</v>
      </c>
      <c r="CB31" s="22">
        <f t="shared" si="57"/>
        <v>5.8</v>
      </c>
      <c r="CC31" s="22">
        <v>7.2</v>
      </c>
      <c r="CD31" s="22">
        <f t="shared" si="58"/>
        <v>7.2</v>
      </c>
      <c r="CE31" s="22">
        <v>7.2</v>
      </c>
      <c r="CF31" s="22">
        <f t="shared" si="59"/>
        <v>7.2</v>
      </c>
      <c r="CG31" s="22">
        <v>3.4</v>
      </c>
      <c r="CH31" s="22">
        <v>3.4</v>
      </c>
      <c r="CI31" s="22">
        <v>29.4</v>
      </c>
      <c r="CJ31" s="22">
        <f t="shared" si="60"/>
        <v>29.4</v>
      </c>
      <c r="CK31" s="22">
        <v>23.8</v>
      </c>
      <c r="CL31" s="22">
        <f t="shared" si="61"/>
        <v>23.8</v>
      </c>
      <c r="CM31" s="22">
        <v>11</v>
      </c>
      <c r="CN31" s="22">
        <f t="shared" si="62"/>
        <v>11</v>
      </c>
      <c r="CO31" s="22">
        <v>24.1</v>
      </c>
      <c r="CP31" s="22">
        <f t="shared" si="63"/>
        <v>24.1</v>
      </c>
      <c r="CQ31" s="22">
        <v>11.3</v>
      </c>
      <c r="CR31" s="22">
        <f t="shared" si="64"/>
        <v>11.3</v>
      </c>
      <c r="CS31" s="22">
        <v>13.6</v>
      </c>
      <c r="CT31" s="22">
        <f t="shared" si="65"/>
        <v>13.6</v>
      </c>
      <c r="CU31" s="22">
        <v>13.6</v>
      </c>
      <c r="CV31" s="22">
        <f t="shared" si="66"/>
        <v>13.6</v>
      </c>
      <c r="CW31" s="22">
        <v>7.4</v>
      </c>
      <c r="CX31" s="22">
        <f t="shared" si="67"/>
        <v>7.4</v>
      </c>
      <c r="CY31" s="22">
        <v>23.7</v>
      </c>
      <c r="CZ31" s="28">
        <f t="shared" si="68"/>
        <v>23.7</v>
      </c>
      <c r="DA31" s="22">
        <v>8.2</v>
      </c>
      <c r="DB31" s="28">
        <f t="shared" si="69"/>
        <v>8.2</v>
      </c>
      <c r="DC31" s="22">
        <v>4.5</v>
      </c>
      <c r="DD31" s="28">
        <f t="shared" si="70"/>
        <v>4.5</v>
      </c>
      <c r="DE31" s="22">
        <v>13</v>
      </c>
      <c r="DF31" s="22">
        <f t="shared" si="71"/>
        <v>13</v>
      </c>
      <c r="DG31" s="22">
        <v>13</v>
      </c>
      <c r="DH31" s="22">
        <f t="shared" si="72"/>
        <v>13</v>
      </c>
      <c r="DI31" s="22">
        <v>7.1</v>
      </c>
      <c r="DJ31" s="22">
        <f t="shared" si="73"/>
        <v>7.1</v>
      </c>
      <c r="DK31" s="22">
        <v>7.1</v>
      </c>
      <c r="DL31" s="22">
        <f t="shared" si="74"/>
        <v>7.1</v>
      </c>
      <c r="DM31" s="22">
        <v>7.4</v>
      </c>
      <c r="DN31" s="22">
        <f t="shared" si="75"/>
        <v>7.4</v>
      </c>
      <c r="DO31" s="22">
        <v>7.1</v>
      </c>
      <c r="DP31" s="22">
        <f t="shared" si="76"/>
        <v>7.1</v>
      </c>
      <c r="DQ31" s="22">
        <v>7.1</v>
      </c>
      <c r="DR31" s="22">
        <f t="shared" si="77"/>
        <v>7.1</v>
      </c>
      <c r="DS31" s="22">
        <v>12.6</v>
      </c>
      <c r="DT31" s="22">
        <f t="shared" si="78"/>
        <v>12.6</v>
      </c>
      <c r="DU31" s="22">
        <v>11.9</v>
      </c>
      <c r="DV31" s="22">
        <f t="shared" si="79"/>
        <v>11.9</v>
      </c>
      <c r="DW31" s="22">
        <v>11.9</v>
      </c>
      <c r="DX31" s="22">
        <f t="shared" si="80"/>
        <v>11.9</v>
      </c>
      <c r="DY31" s="22">
        <v>12.8</v>
      </c>
      <c r="DZ31" s="22">
        <f t="shared" si="81"/>
        <v>12.8</v>
      </c>
      <c r="EA31" s="22">
        <v>27.9</v>
      </c>
      <c r="EB31" s="22">
        <f t="shared" si="82"/>
        <v>27.9</v>
      </c>
      <c r="EC31" s="22">
        <v>28.5</v>
      </c>
      <c r="ED31" s="22">
        <f t="shared" si="83"/>
        <v>28.5</v>
      </c>
      <c r="EE31" s="22">
        <v>12.1</v>
      </c>
      <c r="EF31" s="22">
        <f t="shared" si="84"/>
        <v>12.1</v>
      </c>
      <c r="EG31" s="22">
        <v>12.2</v>
      </c>
      <c r="EH31" s="22">
        <f t="shared" si="85"/>
        <v>12.2</v>
      </c>
      <c r="EI31" s="22">
        <v>11.8</v>
      </c>
      <c r="EJ31" s="28">
        <f t="shared" si="86"/>
        <v>11.8</v>
      </c>
      <c r="EK31" s="22">
        <v>12.1</v>
      </c>
      <c r="EL31" s="22">
        <f t="shared" si="87"/>
        <v>12.1</v>
      </c>
      <c r="EM31" s="22">
        <v>11.9</v>
      </c>
      <c r="EN31" s="22">
        <f t="shared" si="88"/>
        <v>11.9</v>
      </c>
      <c r="EO31" s="22">
        <v>12.1</v>
      </c>
      <c r="EP31" s="22">
        <f t="shared" si="89"/>
        <v>12.1</v>
      </c>
      <c r="EQ31" s="22">
        <v>7.7</v>
      </c>
      <c r="ER31" s="22">
        <f t="shared" si="90"/>
        <v>7.7</v>
      </c>
      <c r="ES31" s="22">
        <v>8.6</v>
      </c>
      <c r="ET31" s="22">
        <f t="shared" si="91"/>
        <v>8.6</v>
      </c>
      <c r="EU31" s="22">
        <v>8.5</v>
      </c>
      <c r="EV31" s="22">
        <f t="shared" si="92"/>
        <v>8.5</v>
      </c>
      <c r="EW31" s="22">
        <v>4.3</v>
      </c>
      <c r="EX31" s="22">
        <f t="shared" si="133"/>
        <v>4.3</v>
      </c>
      <c r="EY31" s="22">
        <v>13.3</v>
      </c>
      <c r="EZ31" s="22">
        <f t="shared" si="93"/>
        <v>13.3</v>
      </c>
      <c r="FA31" s="22">
        <v>8.2</v>
      </c>
      <c r="FB31" s="22">
        <f t="shared" si="94"/>
        <v>8.2</v>
      </c>
      <c r="FC31" s="22">
        <v>8</v>
      </c>
      <c r="FD31" s="22">
        <f t="shared" si="95"/>
        <v>8</v>
      </c>
      <c r="FE31" s="22">
        <v>9</v>
      </c>
      <c r="FF31" s="22">
        <f t="shared" si="96"/>
        <v>9</v>
      </c>
      <c r="FG31" s="22">
        <v>8.5</v>
      </c>
      <c r="FH31" s="22">
        <f t="shared" si="97"/>
        <v>8.5</v>
      </c>
      <c r="FI31" s="22">
        <v>9.7</v>
      </c>
      <c r="FJ31" s="22">
        <f t="shared" si="98"/>
        <v>9.7</v>
      </c>
      <c r="FK31" s="22">
        <v>7.7</v>
      </c>
      <c r="FL31" s="22">
        <f t="shared" si="99"/>
        <v>7.7</v>
      </c>
      <c r="FM31" s="22">
        <v>6.6</v>
      </c>
      <c r="FN31" s="22">
        <f t="shared" si="100"/>
        <v>6.6</v>
      </c>
      <c r="FO31" s="22">
        <v>13.2</v>
      </c>
      <c r="FP31" s="22">
        <f t="shared" si="101"/>
        <v>13.2</v>
      </c>
      <c r="FQ31" s="22">
        <v>13</v>
      </c>
      <c r="FR31" s="22">
        <f t="shared" si="102"/>
        <v>13</v>
      </c>
      <c r="FS31" s="22">
        <v>14.8</v>
      </c>
      <c r="FT31" s="22">
        <f t="shared" si="103"/>
        <v>14.8</v>
      </c>
      <c r="FU31" s="22">
        <v>13</v>
      </c>
      <c r="FV31" s="22">
        <f t="shared" si="104"/>
        <v>13</v>
      </c>
      <c r="FW31" s="22">
        <v>15.1</v>
      </c>
      <c r="FX31" s="22">
        <f t="shared" si="105"/>
        <v>15.1</v>
      </c>
      <c r="FY31" s="22">
        <v>12.8</v>
      </c>
      <c r="FZ31" s="22">
        <f t="shared" si="106"/>
        <v>12.8</v>
      </c>
      <c r="GA31" s="22">
        <v>15.1</v>
      </c>
      <c r="GB31" s="22">
        <f t="shared" si="107"/>
        <v>15.1</v>
      </c>
      <c r="GC31" s="22">
        <v>10.7</v>
      </c>
      <c r="GD31" s="22">
        <f t="shared" si="108"/>
        <v>10.7</v>
      </c>
      <c r="GE31" s="22">
        <v>12.8</v>
      </c>
      <c r="GF31" s="22">
        <f t="shared" si="109"/>
        <v>12.8</v>
      </c>
      <c r="GG31" s="22">
        <v>4</v>
      </c>
      <c r="GH31" s="22">
        <f t="shared" si="110"/>
        <v>4</v>
      </c>
      <c r="GI31" s="22">
        <v>8</v>
      </c>
      <c r="GJ31" s="22">
        <f t="shared" si="111"/>
        <v>8</v>
      </c>
      <c r="GK31" s="22">
        <v>9.9</v>
      </c>
      <c r="GL31" s="22">
        <f t="shared" si="112"/>
        <v>9.9</v>
      </c>
      <c r="GM31" s="22">
        <v>6</v>
      </c>
      <c r="GN31" s="22">
        <f t="shared" si="113"/>
        <v>6</v>
      </c>
      <c r="GO31" s="22">
        <v>10.7</v>
      </c>
      <c r="GP31" s="22">
        <f t="shared" si="114"/>
        <v>10.7</v>
      </c>
      <c r="GQ31" s="22">
        <v>8</v>
      </c>
      <c r="GR31" s="22">
        <f t="shared" si="115"/>
        <v>8</v>
      </c>
      <c r="GS31" s="22">
        <v>17.9</v>
      </c>
      <c r="GT31" s="22">
        <f t="shared" si="116"/>
        <v>17.9</v>
      </c>
      <c r="GU31" s="22">
        <v>7.3</v>
      </c>
      <c r="GV31" s="22">
        <f t="shared" si="117"/>
        <v>7.3</v>
      </c>
      <c r="GW31" s="22">
        <v>11.2</v>
      </c>
      <c r="GX31" s="22">
        <f t="shared" si="118"/>
        <v>11.2</v>
      </c>
      <c r="GY31" s="22">
        <v>11.2</v>
      </c>
      <c r="GZ31" s="22">
        <f t="shared" si="119"/>
        <v>11.2</v>
      </c>
      <c r="HA31" s="22">
        <v>12.3</v>
      </c>
      <c r="HB31" s="22">
        <f t="shared" si="120"/>
        <v>12.3</v>
      </c>
      <c r="HC31" s="22">
        <v>12.1</v>
      </c>
      <c r="HD31" s="22">
        <f t="shared" si="121"/>
        <v>12.1</v>
      </c>
      <c r="HE31" s="22">
        <v>8.5</v>
      </c>
      <c r="HF31" s="22">
        <f t="shared" si="122"/>
        <v>8.5</v>
      </c>
      <c r="HG31" s="22">
        <v>15.1</v>
      </c>
      <c r="HH31" s="22">
        <f t="shared" si="123"/>
        <v>15.1</v>
      </c>
      <c r="HI31" s="22">
        <v>11.5</v>
      </c>
      <c r="HJ31" s="22">
        <f t="shared" si="124"/>
        <v>11.5</v>
      </c>
      <c r="HK31" s="22">
        <v>9.1</v>
      </c>
      <c r="HL31" s="22">
        <f t="shared" si="125"/>
        <v>9.1</v>
      </c>
      <c r="HM31" s="22">
        <v>8</v>
      </c>
      <c r="HN31" s="22">
        <f t="shared" si="126"/>
        <v>8</v>
      </c>
      <c r="HO31" s="22">
        <v>8</v>
      </c>
      <c r="HP31" s="24">
        <f t="shared" si="127"/>
        <v>8</v>
      </c>
      <c r="HQ31" s="22">
        <v>8.2</v>
      </c>
      <c r="HR31" s="22">
        <f t="shared" si="128"/>
        <v>8.2</v>
      </c>
      <c r="HS31" s="22">
        <v>8.5</v>
      </c>
      <c r="HT31" s="22">
        <f t="shared" si="129"/>
        <v>8.5</v>
      </c>
      <c r="HU31" s="22">
        <v>8.1</v>
      </c>
      <c r="HV31" s="22">
        <f t="shared" si="130"/>
        <v>8.1</v>
      </c>
      <c r="HW31" s="22">
        <v>10.5</v>
      </c>
      <c r="HX31" s="22">
        <f t="shared" si="131"/>
        <v>10.5</v>
      </c>
      <c r="HY31" s="22">
        <v>11.5</v>
      </c>
      <c r="HZ31" s="22">
        <f t="shared" si="132"/>
        <v>11.5</v>
      </c>
    </row>
    <row r="32" spans="1:234" s="9" customFormat="1" ht="12.75">
      <c r="A32" s="30" t="s">
        <v>168</v>
      </c>
      <c r="B32" s="31" t="s">
        <v>169</v>
      </c>
      <c r="C32" s="22">
        <v>18.5</v>
      </c>
      <c r="D32" s="22">
        <f t="shared" si="134"/>
        <v>18.5</v>
      </c>
      <c r="E32" s="22">
        <v>16.7</v>
      </c>
      <c r="F32" s="22">
        <f t="shared" si="135"/>
        <v>16.7</v>
      </c>
      <c r="G32" s="22">
        <v>12.9</v>
      </c>
      <c r="H32" s="22">
        <f t="shared" si="23"/>
        <v>12.9</v>
      </c>
      <c r="I32" s="22">
        <v>19</v>
      </c>
      <c r="J32" s="22">
        <f t="shared" si="24"/>
        <v>19</v>
      </c>
      <c r="K32" s="22">
        <v>21</v>
      </c>
      <c r="L32" s="22">
        <f t="shared" si="25"/>
        <v>21</v>
      </c>
      <c r="M32" s="22">
        <v>15.2</v>
      </c>
      <c r="N32" s="22">
        <f t="shared" si="26"/>
        <v>15.2</v>
      </c>
      <c r="O32" s="22">
        <v>5.8</v>
      </c>
      <c r="P32" s="22">
        <f t="shared" si="136"/>
        <v>5.8</v>
      </c>
      <c r="Q32" s="22">
        <v>16.8</v>
      </c>
      <c r="R32" s="22">
        <f t="shared" si="27"/>
        <v>16.8</v>
      </c>
      <c r="S32" s="22">
        <v>8</v>
      </c>
      <c r="T32" s="22">
        <f t="shared" si="28"/>
        <v>8</v>
      </c>
      <c r="U32" s="22">
        <v>4</v>
      </c>
      <c r="V32" s="22">
        <f t="shared" si="29"/>
        <v>4</v>
      </c>
      <c r="W32" s="22">
        <v>17.3</v>
      </c>
      <c r="X32" s="22">
        <f t="shared" si="30"/>
        <v>17.3</v>
      </c>
      <c r="Y32" s="22">
        <v>3</v>
      </c>
      <c r="Z32" s="22">
        <f t="shared" si="31"/>
        <v>3</v>
      </c>
      <c r="AA32" s="22">
        <v>3</v>
      </c>
      <c r="AB32" s="22">
        <f t="shared" si="32"/>
        <v>3</v>
      </c>
      <c r="AC32" s="22">
        <v>3</v>
      </c>
      <c r="AD32" s="22">
        <f t="shared" si="33"/>
        <v>3</v>
      </c>
      <c r="AE32" s="22">
        <v>2.9</v>
      </c>
      <c r="AF32" s="22">
        <f t="shared" si="34"/>
        <v>2.9</v>
      </c>
      <c r="AG32" s="22">
        <v>3</v>
      </c>
      <c r="AH32" s="22">
        <f t="shared" si="35"/>
        <v>3</v>
      </c>
      <c r="AI32" s="22">
        <v>2.9</v>
      </c>
      <c r="AJ32" s="22">
        <f t="shared" si="36"/>
        <v>2.9</v>
      </c>
      <c r="AK32" s="22">
        <v>5.8</v>
      </c>
      <c r="AL32" s="22">
        <f t="shared" si="37"/>
        <v>5.8</v>
      </c>
      <c r="AM32" s="22">
        <v>3</v>
      </c>
      <c r="AN32" s="22">
        <f t="shared" si="38"/>
        <v>3</v>
      </c>
      <c r="AO32" s="22">
        <v>3</v>
      </c>
      <c r="AP32" s="22">
        <v>3</v>
      </c>
      <c r="AQ32" s="22">
        <v>3</v>
      </c>
      <c r="AR32" s="22">
        <f t="shared" si="39"/>
        <v>3</v>
      </c>
      <c r="AS32" s="22">
        <v>3</v>
      </c>
      <c r="AT32" s="22">
        <f t="shared" si="40"/>
        <v>3</v>
      </c>
      <c r="AU32" s="22">
        <v>5.7</v>
      </c>
      <c r="AV32" s="22">
        <f t="shared" si="41"/>
        <v>5.7</v>
      </c>
      <c r="AW32" s="22">
        <v>3</v>
      </c>
      <c r="AX32" s="22">
        <f t="shared" si="42"/>
        <v>3</v>
      </c>
      <c r="AY32" s="22">
        <v>3</v>
      </c>
      <c r="AZ32" s="22">
        <f t="shared" si="43"/>
        <v>3</v>
      </c>
      <c r="BA32" s="22">
        <v>3</v>
      </c>
      <c r="BB32" s="22">
        <f t="shared" si="44"/>
        <v>3</v>
      </c>
      <c r="BC32" s="22">
        <v>3</v>
      </c>
      <c r="BD32" s="22">
        <f t="shared" si="45"/>
        <v>3</v>
      </c>
      <c r="BE32" s="22">
        <v>3</v>
      </c>
      <c r="BF32" s="22">
        <f t="shared" si="46"/>
        <v>3</v>
      </c>
      <c r="BG32" s="22">
        <v>3</v>
      </c>
      <c r="BH32" s="22">
        <f t="shared" si="47"/>
        <v>3</v>
      </c>
      <c r="BI32" s="22">
        <v>4.4</v>
      </c>
      <c r="BJ32" s="22">
        <f t="shared" si="48"/>
        <v>4.4</v>
      </c>
      <c r="BK32" s="22">
        <v>4.4</v>
      </c>
      <c r="BL32" s="22">
        <f t="shared" si="49"/>
        <v>4.4</v>
      </c>
      <c r="BM32" s="22">
        <v>4.6</v>
      </c>
      <c r="BN32" s="22">
        <f t="shared" si="50"/>
        <v>4.6</v>
      </c>
      <c r="BO32" s="22">
        <v>19.9</v>
      </c>
      <c r="BP32" s="22">
        <f t="shared" si="51"/>
        <v>19.9</v>
      </c>
      <c r="BQ32" s="22">
        <v>13.9</v>
      </c>
      <c r="BR32" s="22">
        <f t="shared" si="52"/>
        <v>13.9</v>
      </c>
      <c r="BS32" s="22">
        <v>15.2</v>
      </c>
      <c r="BT32" s="22">
        <f t="shared" si="53"/>
        <v>15.2</v>
      </c>
      <c r="BU32" s="22">
        <v>20.3</v>
      </c>
      <c r="BV32" s="22">
        <f t="shared" si="54"/>
        <v>20.3</v>
      </c>
      <c r="BW32" s="22">
        <v>4</v>
      </c>
      <c r="BX32" s="22">
        <f t="shared" si="55"/>
        <v>4</v>
      </c>
      <c r="BY32" s="22">
        <v>5.1</v>
      </c>
      <c r="BZ32" s="22">
        <f t="shared" si="56"/>
        <v>5.1</v>
      </c>
      <c r="CA32" s="22">
        <v>4</v>
      </c>
      <c r="CB32" s="22">
        <f t="shared" si="57"/>
        <v>4</v>
      </c>
      <c r="CC32" s="22">
        <v>5.1</v>
      </c>
      <c r="CD32" s="22">
        <f t="shared" si="58"/>
        <v>5.1</v>
      </c>
      <c r="CE32" s="22">
        <v>5.1</v>
      </c>
      <c r="CF32" s="22">
        <f t="shared" si="59"/>
        <v>5.1</v>
      </c>
      <c r="CG32" s="22">
        <v>4.6</v>
      </c>
      <c r="CH32" s="22">
        <v>4.6</v>
      </c>
      <c r="CI32" s="22">
        <v>20.7</v>
      </c>
      <c r="CJ32" s="22">
        <f t="shared" si="60"/>
        <v>20.7</v>
      </c>
      <c r="CK32" s="22">
        <v>10.7</v>
      </c>
      <c r="CL32" s="22">
        <f t="shared" si="61"/>
        <v>10.7</v>
      </c>
      <c r="CM32" s="22">
        <v>9.5</v>
      </c>
      <c r="CN32" s="22">
        <f t="shared" si="62"/>
        <v>9.5</v>
      </c>
      <c r="CO32" s="22">
        <v>10.9</v>
      </c>
      <c r="CP32" s="22">
        <f t="shared" si="63"/>
        <v>10.9</v>
      </c>
      <c r="CQ32" s="22">
        <v>9.8</v>
      </c>
      <c r="CR32" s="22">
        <f t="shared" si="64"/>
        <v>9.8</v>
      </c>
      <c r="CS32" s="22">
        <v>11.9</v>
      </c>
      <c r="CT32" s="22">
        <f t="shared" si="65"/>
        <v>11.9</v>
      </c>
      <c r="CU32" s="22">
        <v>11.8</v>
      </c>
      <c r="CV32" s="22">
        <f t="shared" si="66"/>
        <v>11.8</v>
      </c>
      <c r="CW32" s="22">
        <v>3.4</v>
      </c>
      <c r="CX32" s="22">
        <f t="shared" si="67"/>
        <v>3.4</v>
      </c>
      <c r="CY32" s="22">
        <v>10.7</v>
      </c>
      <c r="CZ32" s="28">
        <f t="shared" si="68"/>
        <v>10.7</v>
      </c>
      <c r="DA32" s="22">
        <v>7.3</v>
      </c>
      <c r="DB32" s="28">
        <f t="shared" si="69"/>
        <v>7.3</v>
      </c>
      <c r="DC32" s="22">
        <v>3.9</v>
      </c>
      <c r="DD32" s="28">
        <f t="shared" si="70"/>
        <v>3.9</v>
      </c>
      <c r="DE32" s="22">
        <v>5.9</v>
      </c>
      <c r="DF32" s="22">
        <f t="shared" si="71"/>
        <v>5.9</v>
      </c>
      <c r="DG32" s="22">
        <v>5.9</v>
      </c>
      <c r="DH32" s="22">
        <f t="shared" si="72"/>
        <v>5.9</v>
      </c>
      <c r="DI32" s="22">
        <v>3.3</v>
      </c>
      <c r="DJ32" s="22">
        <f t="shared" si="73"/>
        <v>3.3</v>
      </c>
      <c r="DK32" s="22">
        <v>3.3</v>
      </c>
      <c r="DL32" s="22">
        <f t="shared" si="74"/>
        <v>3.3</v>
      </c>
      <c r="DM32" s="22">
        <v>3.4</v>
      </c>
      <c r="DN32" s="22">
        <f t="shared" si="75"/>
        <v>3.4</v>
      </c>
      <c r="DO32" s="22">
        <v>3.3</v>
      </c>
      <c r="DP32" s="22">
        <f t="shared" si="76"/>
        <v>3.3</v>
      </c>
      <c r="DQ32" s="22">
        <v>3.3</v>
      </c>
      <c r="DR32" s="22">
        <f t="shared" si="77"/>
        <v>3.3</v>
      </c>
      <c r="DS32" s="22">
        <v>10.9</v>
      </c>
      <c r="DT32" s="22">
        <f t="shared" si="78"/>
        <v>10.9</v>
      </c>
      <c r="DU32" s="32">
        <v>10.3</v>
      </c>
      <c r="DV32" s="22">
        <f t="shared" si="79"/>
        <v>10.3</v>
      </c>
      <c r="DW32" s="22">
        <v>5.3</v>
      </c>
      <c r="DX32" s="22">
        <f t="shared" si="80"/>
        <v>5.3</v>
      </c>
      <c r="DY32" s="22">
        <v>5.8</v>
      </c>
      <c r="DZ32" s="22">
        <f t="shared" si="81"/>
        <v>5.8</v>
      </c>
      <c r="EA32" s="22">
        <v>12.7</v>
      </c>
      <c r="EB32" s="22">
        <f t="shared" si="82"/>
        <v>12.7</v>
      </c>
      <c r="EC32" s="22">
        <v>13</v>
      </c>
      <c r="ED32" s="22">
        <f t="shared" si="83"/>
        <v>13</v>
      </c>
      <c r="EE32" s="22">
        <v>5.5</v>
      </c>
      <c r="EF32" s="22">
        <f t="shared" si="84"/>
        <v>5.5</v>
      </c>
      <c r="EG32" s="22">
        <v>10.5</v>
      </c>
      <c r="EH32" s="22">
        <f t="shared" si="85"/>
        <v>10.5</v>
      </c>
      <c r="EI32" s="22">
        <v>5.8</v>
      </c>
      <c r="EJ32" s="28">
        <f t="shared" si="86"/>
        <v>5.8</v>
      </c>
      <c r="EK32" s="22">
        <v>5.5</v>
      </c>
      <c r="EL32" s="22">
        <f t="shared" si="87"/>
        <v>5.5</v>
      </c>
      <c r="EM32" s="22">
        <v>5.4</v>
      </c>
      <c r="EN32" s="22">
        <f t="shared" si="88"/>
        <v>5.4</v>
      </c>
      <c r="EO32" s="22">
        <v>5.4</v>
      </c>
      <c r="EP32" s="22">
        <f t="shared" si="89"/>
        <v>5.4</v>
      </c>
      <c r="EQ32" s="22">
        <v>5.5</v>
      </c>
      <c r="ER32" s="22">
        <f t="shared" si="90"/>
        <v>5.5</v>
      </c>
      <c r="ES32" s="22">
        <v>11.4</v>
      </c>
      <c r="ET32" s="22">
        <f t="shared" si="91"/>
        <v>11.4</v>
      </c>
      <c r="EU32" s="22">
        <v>5.9</v>
      </c>
      <c r="EV32" s="22">
        <f t="shared" si="92"/>
        <v>5.9</v>
      </c>
      <c r="EW32" s="22">
        <v>3</v>
      </c>
      <c r="EX32" s="22">
        <f t="shared" si="133"/>
        <v>3</v>
      </c>
      <c r="EY32" s="22">
        <v>9.3</v>
      </c>
      <c r="EZ32" s="22">
        <f t="shared" si="93"/>
        <v>9.3</v>
      </c>
      <c r="FA32" s="22">
        <v>5.7</v>
      </c>
      <c r="FB32" s="22">
        <f t="shared" si="94"/>
        <v>5.7</v>
      </c>
      <c r="FC32" s="22">
        <v>5.5</v>
      </c>
      <c r="FD32" s="22">
        <f t="shared" si="95"/>
        <v>5.5</v>
      </c>
      <c r="FE32" s="22">
        <v>6.3</v>
      </c>
      <c r="FF32" s="22">
        <f t="shared" si="96"/>
        <v>6.3</v>
      </c>
      <c r="FG32" s="22">
        <v>5.9</v>
      </c>
      <c r="FH32" s="22">
        <f t="shared" si="97"/>
        <v>5.9</v>
      </c>
      <c r="FI32" s="22">
        <v>13</v>
      </c>
      <c r="FJ32" s="22">
        <f t="shared" si="98"/>
        <v>13</v>
      </c>
      <c r="FK32" s="22">
        <v>10.3</v>
      </c>
      <c r="FL32" s="22">
        <f t="shared" si="99"/>
        <v>10.3</v>
      </c>
      <c r="FM32" s="22">
        <v>9</v>
      </c>
      <c r="FN32" s="22">
        <f t="shared" si="100"/>
        <v>9</v>
      </c>
      <c r="FO32" s="22">
        <v>9.2</v>
      </c>
      <c r="FP32" s="22">
        <f t="shared" si="101"/>
        <v>9.2</v>
      </c>
      <c r="FQ32" s="22">
        <v>17.3</v>
      </c>
      <c r="FR32" s="22">
        <f t="shared" si="102"/>
        <v>17.3</v>
      </c>
      <c r="FS32" s="22">
        <v>19.8</v>
      </c>
      <c r="FT32" s="22">
        <f t="shared" si="103"/>
        <v>19.8</v>
      </c>
      <c r="FU32" s="22">
        <v>9.1</v>
      </c>
      <c r="FV32" s="22">
        <f t="shared" si="104"/>
        <v>9.1</v>
      </c>
      <c r="FW32" s="22">
        <v>6.7</v>
      </c>
      <c r="FX32" s="22">
        <f t="shared" si="105"/>
        <v>6.7</v>
      </c>
      <c r="FY32" s="22">
        <v>11</v>
      </c>
      <c r="FZ32" s="22">
        <f t="shared" si="106"/>
        <v>11</v>
      </c>
      <c r="GA32" s="22">
        <v>6.8</v>
      </c>
      <c r="GB32" s="22">
        <f t="shared" si="107"/>
        <v>6.8</v>
      </c>
      <c r="GC32" s="22">
        <v>9.2</v>
      </c>
      <c r="GD32" s="22">
        <f t="shared" si="108"/>
        <v>9.2</v>
      </c>
      <c r="GE32" s="22">
        <v>11.1</v>
      </c>
      <c r="GF32" s="22">
        <f t="shared" si="109"/>
        <v>11.1</v>
      </c>
      <c r="GG32" s="22">
        <v>1.8</v>
      </c>
      <c r="GH32" s="22">
        <f t="shared" si="110"/>
        <v>1.8</v>
      </c>
      <c r="GI32" s="22">
        <v>3.6</v>
      </c>
      <c r="GJ32" s="22">
        <f t="shared" si="111"/>
        <v>3.6</v>
      </c>
      <c r="GK32" s="22">
        <v>8.6</v>
      </c>
      <c r="GL32" s="22">
        <f t="shared" si="112"/>
        <v>8.6</v>
      </c>
      <c r="GM32" s="22">
        <v>5.2</v>
      </c>
      <c r="GN32" s="22">
        <f t="shared" si="113"/>
        <v>5.2</v>
      </c>
      <c r="GO32" s="22">
        <v>9.2</v>
      </c>
      <c r="GP32" s="22">
        <f t="shared" si="114"/>
        <v>9.2</v>
      </c>
      <c r="GQ32" s="22">
        <v>3.6</v>
      </c>
      <c r="GR32" s="22">
        <f t="shared" si="115"/>
        <v>3.6</v>
      </c>
      <c r="GS32" s="22">
        <v>15.5</v>
      </c>
      <c r="GT32" s="22">
        <f t="shared" si="116"/>
        <v>15.5</v>
      </c>
      <c r="GU32" s="22">
        <v>6.3</v>
      </c>
      <c r="GV32" s="22">
        <f t="shared" si="117"/>
        <v>6.3</v>
      </c>
      <c r="GW32" s="22">
        <v>9.7</v>
      </c>
      <c r="GX32" s="22">
        <f t="shared" si="118"/>
        <v>9.7</v>
      </c>
      <c r="GY32" s="22">
        <v>9.7</v>
      </c>
      <c r="GZ32" s="22">
        <f t="shared" si="119"/>
        <v>9.7</v>
      </c>
      <c r="HA32" s="22">
        <v>10.6</v>
      </c>
      <c r="HB32" s="22">
        <f t="shared" si="120"/>
        <v>10.6</v>
      </c>
      <c r="HC32" s="22">
        <v>10.5</v>
      </c>
      <c r="HD32" s="22">
        <f t="shared" si="121"/>
        <v>10.5</v>
      </c>
      <c r="HE32" s="22">
        <v>3.8</v>
      </c>
      <c r="HF32" s="22">
        <f t="shared" si="122"/>
        <v>3.8</v>
      </c>
      <c r="HG32" s="22">
        <v>6.7</v>
      </c>
      <c r="HH32" s="22">
        <f t="shared" si="123"/>
        <v>6.7</v>
      </c>
      <c r="HI32" s="22">
        <v>10.3</v>
      </c>
      <c r="HJ32" s="22">
        <f t="shared" si="124"/>
        <v>10.3</v>
      </c>
      <c r="HK32" s="22">
        <v>7.8</v>
      </c>
      <c r="HL32" s="22">
        <f t="shared" si="125"/>
        <v>7.8</v>
      </c>
      <c r="HM32" s="22">
        <v>3.6</v>
      </c>
      <c r="HN32" s="22">
        <f t="shared" si="126"/>
        <v>3.6</v>
      </c>
      <c r="HO32" s="22">
        <v>3.6</v>
      </c>
      <c r="HP32" s="24">
        <f t="shared" si="127"/>
        <v>3.6</v>
      </c>
      <c r="HQ32" s="22">
        <v>3.7</v>
      </c>
      <c r="HR32" s="22">
        <f t="shared" si="128"/>
        <v>3.7</v>
      </c>
      <c r="HS32" s="22">
        <v>3.8</v>
      </c>
      <c r="HT32" s="22">
        <f t="shared" si="129"/>
        <v>3.8</v>
      </c>
      <c r="HU32" s="22">
        <v>7.1</v>
      </c>
      <c r="HV32" s="22">
        <f t="shared" si="130"/>
        <v>7.1</v>
      </c>
      <c r="HW32" s="22">
        <v>9.1</v>
      </c>
      <c r="HX32" s="22">
        <f t="shared" si="131"/>
        <v>9.1</v>
      </c>
      <c r="HY32" s="22">
        <v>10</v>
      </c>
      <c r="HZ32" s="22">
        <f t="shared" si="132"/>
        <v>10</v>
      </c>
    </row>
    <row r="33" spans="1:234" s="9" customFormat="1" ht="14.25" customHeight="1">
      <c r="A33" s="30" t="s">
        <v>170</v>
      </c>
      <c r="B33" s="23" t="s">
        <v>171</v>
      </c>
      <c r="C33" s="22">
        <v>814.2</v>
      </c>
      <c r="D33" s="22">
        <f t="shared" si="134"/>
        <v>814.2</v>
      </c>
      <c r="E33" s="22">
        <v>930</v>
      </c>
      <c r="F33" s="22">
        <f t="shared" si="135"/>
        <v>930</v>
      </c>
      <c r="G33" s="22">
        <v>534.4</v>
      </c>
      <c r="H33" s="22">
        <f t="shared" si="23"/>
        <v>534.4</v>
      </c>
      <c r="I33" s="22">
        <v>762.1</v>
      </c>
      <c r="J33" s="22">
        <f t="shared" si="24"/>
        <v>762.1</v>
      </c>
      <c r="K33" s="22">
        <v>854</v>
      </c>
      <c r="L33" s="22">
        <f t="shared" si="25"/>
        <v>854</v>
      </c>
      <c r="M33" s="22">
        <v>641.5</v>
      </c>
      <c r="N33" s="22">
        <f t="shared" si="26"/>
        <v>641.5</v>
      </c>
      <c r="O33" s="22">
        <v>279.2</v>
      </c>
      <c r="P33" s="22">
        <f t="shared" si="136"/>
        <v>279.2</v>
      </c>
      <c r="Q33" s="22">
        <v>877.4</v>
      </c>
      <c r="R33" s="22">
        <f t="shared" si="27"/>
        <v>877.4</v>
      </c>
      <c r="S33" s="22">
        <v>373.5</v>
      </c>
      <c r="T33" s="22">
        <f t="shared" si="28"/>
        <v>373.5</v>
      </c>
      <c r="U33" s="22">
        <v>258.1</v>
      </c>
      <c r="V33" s="22">
        <f t="shared" si="29"/>
        <v>258.1</v>
      </c>
      <c r="W33" s="22">
        <v>895.1</v>
      </c>
      <c r="X33" s="22">
        <f t="shared" si="30"/>
        <v>895.1</v>
      </c>
      <c r="Y33" s="22">
        <v>196.3</v>
      </c>
      <c r="Z33" s="22">
        <f t="shared" si="31"/>
        <v>196.3</v>
      </c>
      <c r="AA33" s="22">
        <v>190.6</v>
      </c>
      <c r="AB33" s="22">
        <f t="shared" si="32"/>
        <v>190.6</v>
      </c>
      <c r="AC33" s="22">
        <v>177.7</v>
      </c>
      <c r="AD33" s="22">
        <f t="shared" si="33"/>
        <v>177.7</v>
      </c>
      <c r="AE33" s="22">
        <v>144.3</v>
      </c>
      <c r="AF33" s="22">
        <f t="shared" si="34"/>
        <v>144.3</v>
      </c>
      <c r="AG33" s="22">
        <v>174.8</v>
      </c>
      <c r="AH33" s="22">
        <f t="shared" si="35"/>
        <v>174.8</v>
      </c>
      <c r="AI33" s="22">
        <v>192.8</v>
      </c>
      <c r="AJ33" s="22">
        <f t="shared" si="36"/>
        <v>192.8</v>
      </c>
      <c r="AK33" s="22">
        <v>89.9</v>
      </c>
      <c r="AL33" s="22">
        <f t="shared" si="37"/>
        <v>89.9</v>
      </c>
      <c r="AM33" s="22">
        <v>123.5</v>
      </c>
      <c r="AN33" s="22">
        <f t="shared" si="38"/>
        <v>123.5</v>
      </c>
      <c r="AO33" s="22">
        <v>132.5</v>
      </c>
      <c r="AP33" s="22">
        <v>132.5</v>
      </c>
      <c r="AQ33" s="22">
        <v>132.7</v>
      </c>
      <c r="AR33" s="22">
        <f t="shared" si="39"/>
        <v>132.7</v>
      </c>
      <c r="AS33" s="22">
        <v>161.1</v>
      </c>
      <c r="AT33" s="22">
        <f t="shared" si="40"/>
        <v>161.1</v>
      </c>
      <c r="AU33" s="22">
        <v>107.4</v>
      </c>
      <c r="AV33" s="22">
        <f t="shared" si="41"/>
        <v>107.4</v>
      </c>
      <c r="AW33" s="22">
        <v>112.3</v>
      </c>
      <c r="AX33" s="22">
        <f t="shared" si="42"/>
        <v>112.3</v>
      </c>
      <c r="AY33" s="22">
        <v>133.1</v>
      </c>
      <c r="AZ33" s="22">
        <f t="shared" si="43"/>
        <v>133.1</v>
      </c>
      <c r="BA33" s="22">
        <v>115.6</v>
      </c>
      <c r="BB33" s="22">
        <f t="shared" si="44"/>
        <v>115.6</v>
      </c>
      <c r="BC33" s="22">
        <v>102.1</v>
      </c>
      <c r="BD33" s="22">
        <f t="shared" si="45"/>
        <v>102.1</v>
      </c>
      <c r="BE33" s="22">
        <v>101.4</v>
      </c>
      <c r="BF33" s="22">
        <f t="shared" si="46"/>
        <v>101.4</v>
      </c>
      <c r="BG33" s="22">
        <v>127.2</v>
      </c>
      <c r="BH33" s="22">
        <f t="shared" si="47"/>
        <v>127.2</v>
      </c>
      <c r="BI33" s="22">
        <v>178.6</v>
      </c>
      <c r="BJ33" s="22">
        <f t="shared" si="48"/>
        <v>178.6</v>
      </c>
      <c r="BK33" s="22">
        <v>203.8</v>
      </c>
      <c r="BL33" s="22">
        <f t="shared" si="49"/>
        <v>203.8</v>
      </c>
      <c r="BM33" s="22">
        <v>250.6</v>
      </c>
      <c r="BN33" s="22">
        <f t="shared" si="50"/>
        <v>250.6</v>
      </c>
      <c r="BO33" s="22">
        <v>973.8</v>
      </c>
      <c r="BP33" s="22">
        <f t="shared" si="51"/>
        <v>973.8</v>
      </c>
      <c r="BQ33" s="22">
        <v>605.1</v>
      </c>
      <c r="BR33" s="22">
        <f t="shared" si="52"/>
        <v>605.1</v>
      </c>
      <c r="BS33" s="22">
        <v>672.7</v>
      </c>
      <c r="BT33" s="22">
        <f t="shared" si="53"/>
        <v>672.7</v>
      </c>
      <c r="BU33" s="22">
        <v>793.8</v>
      </c>
      <c r="BV33" s="22">
        <f t="shared" si="54"/>
        <v>793.8</v>
      </c>
      <c r="BW33" s="22">
        <v>230.3</v>
      </c>
      <c r="BX33" s="22">
        <f t="shared" si="55"/>
        <v>230.3</v>
      </c>
      <c r="BY33" s="22">
        <v>202.4</v>
      </c>
      <c r="BZ33" s="22">
        <f t="shared" si="56"/>
        <v>202.4</v>
      </c>
      <c r="CA33" s="22">
        <v>46.6</v>
      </c>
      <c r="CB33" s="22">
        <f t="shared" si="57"/>
        <v>46.6</v>
      </c>
      <c r="CC33" s="22">
        <v>116.8</v>
      </c>
      <c r="CD33" s="22">
        <f t="shared" si="58"/>
        <v>116.8</v>
      </c>
      <c r="CE33" s="22">
        <v>177.8</v>
      </c>
      <c r="CF33" s="22">
        <f t="shared" si="59"/>
        <v>177.8</v>
      </c>
      <c r="CG33" s="22">
        <v>145.3</v>
      </c>
      <c r="CH33" s="22">
        <v>145.3</v>
      </c>
      <c r="CI33" s="22">
        <v>1038.7</v>
      </c>
      <c r="CJ33" s="22">
        <f t="shared" si="60"/>
        <v>1038.7</v>
      </c>
      <c r="CK33" s="22">
        <v>946.8</v>
      </c>
      <c r="CL33" s="22">
        <f t="shared" si="61"/>
        <v>946.8</v>
      </c>
      <c r="CM33" s="22">
        <v>661.3</v>
      </c>
      <c r="CN33" s="22">
        <f t="shared" si="62"/>
        <v>661.3</v>
      </c>
      <c r="CO33" s="22">
        <v>922.5</v>
      </c>
      <c r="CP33" s="22">
        <f t="shared" si="63"/>
        <v>922.5</v>
      </c>
      <c r="CQ33" s="22">
        <v>603.4</v>
      </c>
      <c r="CR33" s="22">
        <f t="shared" si="64"/>
        <v>603.4</v>
      </c>
      <c r="CS33" s="22">
        <v>713</v>
      </c>
      <c r="CT33" s="22">
        <f t="shared" si="65"/>
        <v>713</v>
      </c>
      <c r="CU33" s="22">
        <v>727.1</v>
      </c>
      <c r="CV33" s="22">
        <f t="shared" si="66"/>
        <v>727.1</v>
      </c>
      <c r="CW33" s="22">
        <v>257.2</v>
      </c>
      <c r="CX33" s="22">
        <f t="shared" si="67"/>
        <v>257.2</v>
      </c>
      <c r="CY33" s="22">
        <v>826.9</v>
      </c>
      <c r="CZ33" s="28">
        <f t="shared" si="68"/>
        <v>826.9</v>
      </c>
      <c r="DA33" s="22">
        <v>487.1</v>
      </c>
      <c r="DB33" s="28">
        <f t="shared" si="69"/>
        <v>487.1</v>
      </c>
      <c r="DC33" s="22">
        <v>85.8</v>
      </c>
      <c r="DD33" s="28">
        <f t="shared" si="70"/>
        <v>85.8</v>
      </c>
      <c r="DE33" s="22">
        <v>525.5</v>
      </c>
      <c r="DF33" s="22">
        <f t="shared" si="71"/>
        <v>525.5</v>
      </c>
      <c r="DG33" s="22">
        <v>485.8</v>
      </c>
      <c r="DH33" s="22">
        <f t="shared" si="72"/>
        <v>485.8</v>
      </c>
      <c r="DI33" s="22">
        <v>236</v>
      </c>
      <c r="DJ33" s="22">
        <f t="shared" si="73"/>
        <v>236</v>
      </c>
      <c r="DK33" s="22">
        <v>200.4</v>
      </c>
      <c r="DL33" s="22">
        <f t="shared" si="74"/>
        <v>200.4</v>
      </c>
      <c r="DM33" s="22">
        <v>237</v>
      </c>
      <c r="DN33" s="22">
        <f t="shared" si="75"/>
        <v>237</v>
      </c>
      <c r="DO33" s="22">
        <v>164.5</v>
      </c>
      <c r="DP33" s="22">
        <f t="shared" si="76"/>
        <v>164.5</v>
      </c>
      <c r="DQ33" s="22">
        <v>228.5</v>
      </c>
      <c r="DR33" s="22">
        <f t="shared" si="77"/>
        <v>228.5</v>
      </c>
      <c r="DS33" s="22">
        <v>816.4</v>
      </c>
      <c r="DT33" s="22">
        <f t="shared" si="78"/>
        <v>816.4</v>
      </c>
      <c r="DU33" s="22">
        <v>653.3</v>
      </c>
      <c r="DV33" s="22">
        <f t="shared" si="79"/>
        <v>653.3</v>
      </c>
      <c r="DW33" s="22">
        <v>499</v>
      </c>
      <c r="DX33" s="22">
        <f t="shared" si="80"/>
        <v>499</v>
      </c>
      <c r="DY33" s="22">
        <v>466.8</v>
      </c>
      <c r="DZ33" s="22">
        <f t="shared" si="81"/>
        <v>466.8</v>
      </c>
      <c r="EA33" s="22">
        <v>934.5</v>
      </c>
      <c r="EB33" s="22">
        <f t="shared" si="82"/>
        <v>934.5</v>
      </c>
      <c r="EC33" s="22">
        <v>1133.3</v>
      </c>
      <c r="ED33" s="22">
        <f t="shared" si="83"/>
        <v>1133.3</v>
      </c>
      <c r="EE33" s="22">
        <v>382.9</v>
      </c>
      <c r="EF33" s="22">
        <f t="shared" si="84"/>
        <v>382.9</v>
      </c>
      <c r="EG33" s="22">
        <v>595</v>
      </c>
      <c r="EH33" s="22">
        <f t="shared" si="85"/>
        <v>595</v>
      </c>
      <c r="EI33" s="22">
        <v>376.6</v>
      </c>
      <c r="EJ33" s="28">
        <f t="shared" si="86"/>
        <v>376.6</v>
      </c>
      <c r="EK33" s="22">
        <v>403.1</v>
      </c>
      <c r="EL33" s="22">
        <f t="shared" si="87"/>
        <v>403.1</v>
      </c>
      <c r="EM33" s="22">
        <v>477.8</v>
      </c>
      <c r="EN33" s="22">
        <f t="shared" si="88"/>
        <v>477.8</v>
      </c>
      <c r="EO33" s="22">
        <v>387.6</v>
      </c>
      <c r="EP33" s="22">
        <f t="shared" si="89"/>
        <v>387.6</v>
      </c>
      <c r="EQ33" s="22">
        <v>160.9</v>
      </c>
      <c r="ER33" s="22">
        <f t="shared" si="90"/>
        <v>160.9</v>
      </c>
      <c r="ES33" s="22">
        <v>485.3</v>
      </c>
      <c r="ET33" s="22">
        <f t="shared" si="91"/>
        <v>485.3</v>
      </c>
      <c r="EU33" s="22">
        <v>315.2</v>
      </c>
      <c r="EV33" s="22">
        <f t="shared" si="92"/>
        <v>315.2</v>
      </c>
      <c r="EW33" s="22">
        <v>160.9</v>
      </c>
      <c r="EX33" s="22">
        <f t="shared" si="133"/>
        <v>160.9</v>
      </c>
      <c r="EY33" s="22">
        <v>441.2</v>
      </c>
      <c r="EZ33" s="22">
        <f t="shared" si="93"/>
        <v>441.2</v>
      </c>
      <c r="FA33" s="22">
        <v>333.3</v>
      </c>
      <c r="FB33" s="22">
        <f t="shared" si="94"/>
        <v>333.3</v>
      </c>
      <c r="FC33" s="22">
        <v>271.8</v>
      </c>
      <c r="FD33" s="22">
        <f t="shared" si="95"/>
        <v>271.8</v>
      </c>
      <c r="FE33" s="22">
        <v>321.8</v>
      </c>
      <c r="FF33" s="22">
        <f t="shared" si="96"/>
        <v>321.8</v>
      </c>
      <c r="FG33" s="22">
        <v>328.4</v>
      </c>
      <c r="FH33" s="22">
        <f t="shared" si="97"/>
        <v>328.4</v>
      </c>
      <c r="FI33" s="22">
        <v>758</v>
      </c>
      <c r="FJ33" s="22">
        <f t="shared" si="98"/>
        <v>758</v>
      </c>
      <c r="FK33" s="22">
        <v>454.4</v>
      </c>
      <c r="FL33" s="22">
        <f t="shared" si="99"/>
        <v>454.4</v>
      </c>
      <c r="FM33" s="22">
        <v>516.7</v>
      </c>
      <c r="FN33" s="22">
        <f t="shared" si="100"/>
        <v>516.7</v>
      </c>
      <c r="FO33" s="22">
        <v>502.1</v>
      </c>
      <c r="FP33" s="22">
        <f t="shared" si="101"/>
        <v>502.1</v>
      </c>
      <c r="FQ33" s="22">
        <v>844.4</v>
      </c>
      <c r="FR33" s="22">
        <f t="shared" si="102"/>
        <v>844.4</v>
      </c>
      <c r="FS33" s="22">
        <v>872.9</v>
      </c>
      <c r="FT33" s="22">
        <f t="shared" si="103"/>
        <v>872.9</v>
      </c>
      <c r="FU33" s="22">
        <v>475.6</v>
      </c>
      <c r="FV33" s="22">
        <f t="shared" si="104"/>
        <v>475.6</v>
      </c>
      <c r="FW33" s="22">
        <v>801.4</v>
      </c>
      <c r="FX33" s="22">
        <f t="shared" si="105"/>
        <v>801.4</v>
      </c>
      <c r="FY33" s="22">
        <v>977.7</v>
      </c>
      <c r="FZ33" s="22">
        <f t="shared" si="106"/>
        <v>977.7</v>
      </c>
      <c r="GA33" s="22">
        <v>755.8</v>
      </c>
      <c r="GB33" s="22">
        <f t="shared" si="107"/>
        <v>755.8</v>
      </c>
      <c r="GC33" s="22">
        <v>587.9</v>
      </c>
      <c r="GD33" s="22">
        <f t="shared" si="108"/>
        <v>587.9</v>
      </c>
      <c r="GE33" s="22">
        <v>786</v>
      </c>
      <c r="GF33" s="22">
        <f t="shared" si="109"/>
        <v>786</v>
      </c>
      <c r="GG33" s="22">
        <v>166.6</v>
      </c>
      <c r="GH33" s="22">
        <f t="shared" si="110"/>
        <v>166.6</v>
      </c>
      <c r="GI33" s="22">
        <v>333.3</v>
      </c>
      <c r="GJ33" s="22">
        <f t="shared" si="111"/>
        <v>333.3</v>
      </c>
      <c r="GK33" s="22">
        <v>587</v>
      </c>
      <c r="GL33" s="22">
        <f t="shared" si="112"/>
        <v>587</v>
      </c>
      <c r="GM33" s="22">
        <v>374.8</v>
      </c>
      <c r="GN33" s="22">
        <f t="shared" si="113"/>
        <v>374.8</v>
      </c>
      <c r="GO33" s="22">
        <v>697.5</v>
      </c>
      <c r="GP33" s="22">
        <f t="shared" si="114"/>
        <v>697.5</v>
      </c>
      <c r="GQ33" s="22">
        <v>342.1</v>
      </c>
      <c r="GR33" s="22">
        <f t="shared" si="115"/>
        <v>342.1</v>
      </c>
      <c r="GS33" s="22">
        <v>1115.3</v>
      </c>
      <c r="GT33" s="22">
        <f t="shared" si="116"/>
        <v>1115.3</v>
      </c>
      <c r="GU33" s="22">
        <v>467.6</v>
      </c>
      <c r="GV33" s="22">
        <f t="shared" si="117"/>
        <v>467.6</v>
      </c>
      <c r="GW33" s="22">
        <v>733</v>
      </c>
      <c r="GX33" s="22">
        <f t="shared" si="118"/>
        <v>733</v>
      </c>
      <c r="GY33" s="22">
        <v>794.4</v>
      </c>
      <c r="GZ33" s="22">
        <f t="shared" si="119"/>
        <v>794.4</v>
      </c>
      <c r="HA33" s="22">
        <v>693.5</v>
      </c>
      <c r="HB33" s="22">
        <f t="shared" si="120"/>
        <v>693.5</v>
      </c>
      <c r="HC33" s="22">
        <v>802.8</v>
      </c>
      <c r="HD33" s="22">
        <f t="shared" si="121"/>
        <v>802.8</v>
      </c>
      <c r="HE33" s="22">
        <v>335.5</v>
      </c>
      <c r="HF33" s="22">
        <f t="shared" si="122"/>
        <v>335.5</v>
      </c>
      <c r="HG33" s="22">
        <v>764.3</v>
      </c>
      <c r="HH33" s="22">
        <f t="shared" si="123"/>
        <v>764.3</v>
      </c>
      <c r="HI33" s="22">
        <v>839.8</v>
      </c>
      <c r="HJ33" s="22">
        <f t="shared" si="124"/>
        <v>839.8</v>
      </c>
      <c r="HK33" s="22">
        <v>622.9</v>
      </c>
      <c r="HL33" s="22">
        <f t="shared" si="125"/>
        <v>622.9</v>
      </c>
      <c r="HM33" s="22">
        <v>307.6</v>
      </c>
      <c r="HN33" s="22">
        <f t="shared" si="126"/>
        <v>307.6</v>
      </c>
      <c r="HO33" s="22">
        <v>333.3</v>
      </c>
      <c r="HP33" s="24">
        <f t="shared" si="127"/>
        <v>333.3</v>
      </c>
      <c r="HQ33" s="22">
        <v>330.2</v>
      </c>
      <c r="HR33" s="22">
        <f t="shared" si="128"/>
        <v>330.2</v>
      </c>
      <c r="HS33" s="22">
        <v>335</v>
      </c>
      <c r="HT33" s="22">
        <f t="shared" si="129"/>
        <v>335</v>
      </c>
      <c r="HU33" s="22">
        <v>558.3</v>
      </c>
      <c r="HV33" s="22">
        <f t="shared" si="130"/>
        <v>558.3</v>
      </c>
      <c r="HW33" s="22">
        <v>692.8</v>
      </c>
      <c r="HX33" s="22">
        <f t="shared" si="131"/>
        <v>692.8</v>
      </c>
      <c r="HY33" s="22">
        <v>696.7</v>
      </c>
      <c r="HZ33" s="22">
        <f t="shared" si="132"/>
        <v>696.7</v>
      </c>
    </row>
    <row r="34" spans="1:234" s="9" customFormat="1" ht="18.75" customHeight="1">
      <c r="A34" s="30" t="s">
        <v>172</v>
      </c>
      <c r="B34" s="23" t="s">
        <v>173</v>
      </c>
      <c r="C34" s="22">
        <v>19.5</v>
      </c>
      <c r="D34" s="22">
        <f t="shared" si="134"/>
        <v>19.5</v>
      </c>
      <c r="E34" s="22">
        <v>22.2</v>
      </c>
      <c r="F34" s="22">
        <f t="shared" si="135"/>
        <v>22.2</v>
      </c>
      <c r="G34" s="22">
        <v>12.9</v>
      </c>
      <c r="H34" s="22">
        <f t="shared" si="23"/>
        <v>12.9</v>
      </c>
      <c r="I34" s="22">
        <v>18.1</v>
      </c>
      <c r="J34" s="22">
        <f t="shared" si="24"/>
        <v>18.1</v>
      </c>
      <c r="K34" s="22">
        <v>20.4</v>
      </c>
      <c r="L34" s="22">
        <f t="shared" si="25"/>
        <v>20.4</v>
      </c>
      <c r="M34" s="22">
        <v>15.5</v>
      </c>
      <c r="N34" s="22">
        <f t="shared" si="26"/>
        <v>15.5</v>
      </c>
      <c r="O34" s="22">
        <v>7</v>
      </c>
      <c r="P34" s="22">
        <f t="shared" si="136"/>
        <v>7</v>
      </c>
      <c r="Q34" s="22">
        <v>21.2</v>
      </c>
      <c r="R34" s="22">
        <f t="shared" si="27"/>
        <v>21.2</v>
      </c>
      <c r="S34" s="22">
        <v>8.6</v>
      </c>
      <c r="T34" s="22">
        <f t="shared" si="28"/>
        <v>8.6</v>
      </c>
      <c r="U34" s="22">
        <v>6.2</v>
      </c>
      <c r="V34" s="22">
        <f t="shared" si="29"/>
        <v>6.2</v>
      </c>
      <c r="W34" s="22">
        <v>21.3</v>
      </c>
      <c r="X34" s="22">
        <f t="shared" si="30"/>
        <v>21.3</v>
      </c>
      <c r="Y34" s="22">
        <v>4.2</v>
      </c>
      <c r="Z34" s="22">
        <f t="shared" si="31"/>
        <v>4.2</v>
      </c>
      <c r="AA34" s="22">
        <v>4.3</v>
      </c>
      <c r="AB34" s="22">
        <f t="shared" si="32"/>
        <v>4.3</v>
      </c>
      <c r="AC34" s="22">
        <v>4.4</v>
      </c>
      <c r="AD34" s="22">
        <f t="shared" si="33"/>
        <v>4.4</v>
      </c>
      <c r="AE34" s="22">
        <v>3.8</v>
      </c>
      <c r="AF34" s="22">
        <f t="shared" si="34"/>
        <v>3.8</v>
      </c>
      <c r="AG34" s="22">
        <v>4.4</v>
      </c>
      <c r="AH34" s="22">
        <f t="shared" si="35"/>
        <v>4.4</v>
      </c>
      <c r="AI34" s="22">
        <v>4.2</v>
      </c>
      <c r="AJ34" s="22">
        <f t="shared" si="36"/>
        <v>4.2</v>
      </c>
      <c r="AK34" s="22">
        <v>2</v>
      </c>
      <c r="AL34" s="22">
        <f t="shared" si="37"/>
        <v>2</v>
      </c>
      <c r="AM34" s="22">
        <v>3.7</v>
      </c>
      <c r="AN34" s="22">
        <f t="shared" si="38"/>
        <v>3.7</v>
      </c>
      <c r="AO34" s="22">
        <v>3.8</v>
      </c>
      <c r="AP34" s="22">
        <v>3.8</v>
      </c>
      <c r="AQ34" s="22">
        <v>3.8</v>
      </c>
      <c r="AR34" s="22">
        <f t="shared" si="39"/>
        <v>3.8</v>
      </c>
      <c r="AS34" s="22">
        <v>3.9</v>
      </c>
      <c r="AT34" s="22">
        <f t="shared" si="40"/>
        <v>3.9</v>
      </c>
      <c r="AU34" s="22">
        <v>2.6</v>
      </c>
      <c r="AV34" s="22">
        <f t="shared" si="41"/>
        <v>2.6</v>
      </c>
      <c r="AW34" s="22">
        <v>3.8</v>
      </c>
      <c r="AX34" s="22">
        <f t="shared" si="42"/>
        <v>3.8</v>
      </c>
      <c r="AY34" s="22">
        <v>3.8</v>
      </c>
      <c r="AZ34" s="22">
        <f t="shared" si="43"/>
        <v>3.8</v>
      </c>
      <c r="BA34" s="22">
        <v>3.7</v>
      </c>
      <c r="BB34" s="22">
        <f t="shared" si="44"/>
        <v>3.7</v>
      </c>
      <c r="BC34" s="22">
        <v>3.7</v>
      </c>
      <c r="BD34" s="22">
        <f t="shared" si="45"/>
        <v>3.7</v>
      </c>
      <c r="BE34" s="22">
        <v>3.7</v>
      </c>
      <c r="BF34" s="22">
        <f t="shared" si="46"/>
        <v>3.7</v>
      </c>
      <c r="BG34" s="22">
        <v>3.8</v>
      </c>
      <c r="BH34" s="22">
        <f t="shared" si="47"/>
        <v>3.8</v>
      </c>
      <c r="BI34" s="22">
        <v>4.1</v>
      </c>
      <c r="BJ34" s="22">
        <f t="shared" si="48"/>
        <v>4.1</v>
      </c>
      <c r="BK34" s="22">
        <v>4.9</v>
      </c>
      <c r="BL34" s="22">
        <f t="shared" si="49"/>
        <v>4.9</v>
      </c>
      <c r="BM34" s="22">
        <v>5.8</v>
      </c>
      <c r="BN34" s="22">
        <f t="shared" si="50"/>
        <v>5.8</v>
      </c>
      <c r="BO34" s="22">
        <v>21.9</v>
      </c>
      <c r="BP34" s="22">
        <f t="shared" si="51"/>
        <v>21.9</v>
      </c>
      <c r="BQ34" s="22">
        <v>14</v>
      </c>
      <c r="BR34" s="22">
        <f t="shared" si="52"/>
        <v>14</v>
      </c>
      <c r="BS34" s="22">
        <v>15.9</v>
      </c>
      <c r="BT34" s="22">
        <f t="shared" si="53"/>
        <v>15.9</v>
      </c>
      <c r="BU34" s="22">
        <v>21.9</v>
      </c>
      <c r="BV34" s="22">
        <f t="shared" si="54"/>
        <v>21.9</v>
      </c>
      <c r="BW34" s="22">
        <v>5.2</v>
      </c>
      <c r="BX34" s="22">
        <f t="shared" si="55"/>
        <v>5.2</v>
      </c>
      <c r="BY34" s="22">
        <v>5.6</v>
      </c>
      <c r="BZ34" s="22">
        <f t="shared" si="56"/>
        <v>5.6</v>
      </c>
      <c r="CA34" s="22">
        <v>2</v>
      </c>
      <c r="CB34" s="22">
        <f t="shared" si="57"/>
        <v>2</v>
      </c>
      <c r="CC34" s="22">
        <v>5.5</v>
      </c>
      <c r="CD34" s="22">
        <f t="shared" si="58"/>
        <v>5.5</v>
      </c>
      <c r="CE34" s="22">
        <v>5.6</v>
      </c>
      <c r="CF34" s="22">
        <f t="shared" si="59"/>
        <v>5.6</v>
      </c>
      <c r="CG34" s="22">
        <v>6.4</v>
      </c>
      <c r="CH34" s="22">
        <v>6.4</v>
      </c>
      <c r="CI34" s="22">
        <v>21.5</v>
      </c>
      <c r="CJ34" s="22">
        <f t="shared" si="60"/>
        <v>21.5</v>
      </c>
      <c r="CK34" s="22">
        <v>22.8</v>
      </c>
      <c r="CL34" s="22">
        <f t="shared" si="61"/>
        <v>22.8</v>
      </c>
      <c r="CM34" s="22">
        <v>15.7</v>
      </c>
      <c r="CN34" s="22">
        <f t="shared" si="62"/>
        <v>15.7</v>
      </c>
      <c r="CO34" s="22">
        <v>22.2</v>
      </c>
      <c r="CP34" s="22">
        <f t="shared" si="63"/>
        <v>22.2</v>
      </c>
      <c r="CQ34" s="22">
        <v>14.3</v>
      </c>
      <c r="CR34" s="22">
        <f t="shared" si="64"/>
        <v>14.3</v>
      </c>
      <c r="CS34" s="22">
        <v>17.2</v>
      </c>
      <c r="CT34" s="22">
        <f t="shared" si="65"/>
        <v>17.2</v>
      </c>
      <c r="CU34" s="22">
        <v>17.5</v>
      </c>
      <c r="CV34" s="22">
        <f t="shared" si="66"/>
        <v>17.5</v>
      </c>
      <c r="CW34" s="22">
        <v>6.2</v>
      </c>
      <c r="CX34" s="22">
        <f t="shared" si="67"/>
        <v>6.2</v>
      </c>
      <c r="CY34" s="22">
        <v>22.3</v>
      </c>
      <c r="CZ34" s="28">
        <f t="shared" si="68"/>
        <v>22.3</v>
      </c>
      <c r="DA34" s="22">
        <v>11.7</v>
      </c>
      <c r="DB34" s="28">
        <f t="shared" si="69"/>
        <v>11.7</v>
      </c>
      <c r="DC34" s="22">
        <v>5</v>
      </c>
      <c r="DD34" s="28">
        <f t="shared" si="70"/>
        <v>5</v>
      </c>
      <c r="DE34" s="22">
        <v>12.6</v>
      </c>
      <c r="DF34" s="22">
        <f t="shared" si="71"/>
        <v>12.6</v>
      </c>
      <c r="DG34" s="22">
        <v>11.5</v>
      </c>
      <c r="DH34" s="22">
        <f t="shared" si="72"/>
        <v>11.5</v>
      </c>
      <c r="DI34" s="22">
        <v>5.7</v>
      </c>
      <c r="DJ34" s="22">
        <f t="shared" si="73"/>
        <v>5.7</v>
      </c>
      <c r="DK34" s="22">
        <v>5.2</v>
      </c>
      <c r="DL34" s="22">
        <f t="shared" si="74"/>
        <v>5.2</v>
      </c>
      <c r="DM34" s="22">
        <v>5.7</v>
      </c>
      <c r="DN34" s="22">
        <f t="shared" si="75"/>
        <v>5.7</v>
      </c>
      <c r="DO34" s="22">
        <v>5.3</v>
      </c>
      <c r="DP34" s="22">
        <f t="shared" si="76"/>
        <v>5.3</v>
      </c>
      <c r="DQ34" s="22">
        <v>5.5</v>
      </c>
      <c r="DR34" s="22">
        <f t="shared" si="77"/>
        <v>5.5</v>
      </c>
      <c r="DS34" s="22">
        <v>19.4</v>
      </c>
      <c r="DT34" s="22">
        <f t="shared" si="78"/>
        <v>19.4</v>
      </c>
      <c r="DU34" s="22">
        <v>15.5</v>
      </c>
      <c r="DV34" s="22">
        <f t="shared" si="79"/>
        <v>15.5</v>
      </c>
      <c r="DW34" s="22">
        <v>12</v>
      </c>
      <c r="DX34" s="22">
        <f t="shared" si="80"/>
        <v>12</v>
      </c>
      <c r="DY34" s="22">
        <v>11</v>
      </c>
      <c r="DZ34" s="22">
        <f t="shared" si="81"/>
        <v>11</v>
      </c>
      <c r="EA34" s="22">
        <v>22.3</v>
      </c>
      <c r="EB34" s="22">
        <f t="shared" si="82"/>
        <v>22.3</v>
      </c>
      <c r="EC34" s="22">
        <v>27.1</v>
      </c>
      <c r="ED34" s="22">
        <f t="shared" si="83"/>
        <v>27.1</v>
      </c>
      <c r="EE34" s="22">
        <v>9.9</v>
      </c>
      <c r="EF34" s="22">
        <f t="shared" si="84"/>
        <v>9.9</v>
      </c>
      <c r="EG34" s="22">
        <v>15.8</v>
      </c>
      <c r="EH34" s="22">
        <f t="shared" si="85"/>
        <v>15.8</v>
      </c>
      <c r="EI34" s="22">
        <v>9.1</v>
      </c>
      <c r="EJ34" s="28">
        <f t="shared" si="86"/>
        <v>9.1</v>
      </c>
      <c r="EK34" s="22">
        <v>9.7</v>
      </c>
      <c r="EL34" s="22">
        <f t="shared" si="87"/>
        <v>9.7</v>
      </c>
      <c r="EM34" s="22">
        <v>11.5</v>
      </c>
      <c r="EN34" s="22">
        <f t="shared" si="88"/>
        <v>11.5</v>
      </c>
      <c r="EO34" s="22">
        <v>9.3</v>
      </c>
      <c r="EP34" s="22">
        <f t="shared" si="89"/>
        <v>9.3</v>
      </c>
      <c r="EQ34" s="22">
        <v>3.9</v>
      </c>
      <c r="ER34" s="22">
        <f t="shared" si="90"/>
        <v>3.9</v>
      </c>
      <c r="ES34" s="22">
        <v>11.7</v>
      </c>
      <c r="ET34" s="22">
        <f t="shared" si="91"/>
        <v>11.7</v>
      </c>
      <c r="EU34" s="22">
        <v>7.4</v>
      </c>
      <c r="EV34" s="22">
        <f t="shared" si="92"/>
        <v>7.4</v>
      </c>
      <c r="EW34" s="22">
        <v>3.9</v>
      </c>
      <c r="EX34" s="22">
        <f t="shared" si="133"/>
        <v>3.9</v>
      </c>
      <c r="EY34" s="22">
        <v>10.4</v>
      </c>
      <c r="EZ34" s="22">
        <f t="shared" si="93"/>
        <v>10.4</v>
      </c>
      <c r="FA34" s="22">
        <v>8</v>
      </c>
      <c r="FB34" s="22">
        <f t="shared" si="94"/>
        <v>8</v>
      </c>
      <c r="FC34" s="22">
        <v>6.5</v>
      </c>
      <c r="FD34" s="22">
        <f t="shared" si="95"/>
        <v>6.5</v>
      </c>
      <c r="FE34" s="22">
        <v>7.7</v>
      </c>
      <c r="FF34" s="22">
        <f t="shared" si="96"/>
        <v>7.7</v>
      </c>
      <c r="FG34" s="22">
        <v>7.9</v>
      </c>
      <c r="FH34" s="22">
        <f t="shared" si="97"/>
        <v>7.9</v>
      </c>
      <c r="FI34" s="22">
        <v>18.2</v>
      </c>
      <c r="FJ34" s="22">
        <f t="shared" si="98"/>
        <v>18.2</v>
      </c>
      <c r="FK34" s="22">
        <v>10.9</v>
      </c>
      <c r="FL34" s="22">
        <f t="shared" si="99"/>
        <v>10.9</v>
      </c>
      <c r="FM34" s="22">
        <v>12.5</v>
      </c>
      <c r="FN34" s="22">
        <f t="shared" si="100"/>
        <v>12.5</v>
      </c>
      <c r="FO34" s="22">
        <v>12.1</v>
      </c>
      <c r="FP34" s="22">
        <f t="shared" si="101"/>
        <v>12.1</v>
      </c>
      <c r="FQ34" s="22">
        <v>19.6</v>
      </c>
      <c r="FR34" s="22">
        <f t="shared" si="102"/>
        <v>19.6</v>
      </c>
      <c r="FS34" s="22">
        <v>20.7</v>
      </c>
      <c r="FT34" s="22">
        <f t="shared" si="103"/>
        <v>20.7</v>
      </c>
      <c r="FU34" s="22">
        <v>11.5</v>
      </c>
      <c r="FV34" s="22">
        <f t="shared" si="104"/>
        <v>11.5</v>
      </c>
      <c r="FW34" s="22">
        <v>19.3</v>
      </c>
      <c r="FX34" s="22">
        <f t="shared" si="105"/>
        <v>19.3</v>
      </c>
      <c r="FY34" s="22">
        <v>23.5</v>
      </c>
      <c r="FZ34" s="22">
        <f t="shared" si="106"/>
        <v>23.5</v>
      </c>
      <c r="GA34" s="22">
        <v>18.2</v>
      </c>
      <c r="GB34" s="22">
        <f t="shared" si="107"/>
        <v>18.2</v>
      </c>
      <c r="GC34" s="22">
        <v>14.1</v>
      </c>
      <c r="GD34" s="22">
        <f t="shared" si="108"/>
        <v>14.1</v>
      </c>
      <c r="GE34" s="22">
        <v>16.3</v>
      </c>
      <c r="GF34" s="22">
        <f t="shared" si="109"/>
        <v>16.3</v>
      </c>
      <c r="GG34" s="22">
        <v>3.9</v>
      </c>
      <c r="GH34" s="22">
        <f t="shared" si="110"/>
        <v>3.9</v>
      </c>
      <c r="GI34" s="22">
        <v>8</v>
      </c>
      <c r="GJ34" s="22">
        <f t="shared" si="111"/>
        <v>8</v>
      </c>
      <c r="GK34" s="22">
        <v>13.9</v>
      </c>
      <c r="GL34" s="22">
        <f t="shared" si="112"/>
        <v>13.9</v>
      </c>
      <c r="GM34" s="22">
        <v>9</v>
      </c>
      <c r="GN34" s="22">
        <f t="shared" si="113"/>
        <v>9</v>
      </c>
      <c r="GO34" s="22">
        <v>16.8</v>
      </c>
      <c r="GP34" s="22">
        <f t="shared" si="114"/>
        <v>16.8</v>
      </c>
      <c r="GQ34" s="22">
        <v>8</v>
      </c>
      <c r="GR34" s="22">
        <f t="shared" si="115"/>
        <v>8</v>
      </c>
      <c r="GS34" s="22">
        <v>15.6</v>
      </c>
      <c r="GT34" s="22">
        <f t="shared" si="116"/>
        <v>15.6</v>
      </c>
      <c r="GU34" s="22">
        <v>11.2</v>
      </c>
      <c r="GV34" s="22">
        <f t="shared" si="117"/>
        <v>11.2</v>
      </c>
      <c r="GW34" s="22">
        <v>15.2</v>
      </c>
      <c r="GX34" s="22">
        <f t="shared" si="118"/>
        <v>15.2</v>
      </c>
      <c r="GY34" s="22">
        <v>16.7</v>
      </c>
      <c r="GZ34" s="22">
        <f t="shared" si="119"/>
        <v>16.7</v>
      </c>
      <c r="HA34" s="22">
        <v>16.7</v>
      </c>
      <c r="HB34" s="22">
        <f t="shared" si="120"/>
        <v>16.7</v>
      </c>
      <c r="HC34" s="22">
        <v>16.7</v>
      </c>
      <c r="HD34" s="22">
        <f t="shared" si="121"/>
        <v>16.7</v>
      </c>
      <c r="HE34" s="22">
        <v>8.1</v>
      </c>
      <c r="HF34" s="22">
        <f t="shared" si="122"/>
        <v>8.1</v>
      </c>
      <c r="HG34" s="22">
        <v>18.2</v>
      </c>
      <c r="HH34" s="22">
        <f t="shared" si="123"/>
        <v>18.2</v>
      </c>
      <c r="HI34" s="22">
        <v>20.2</v>
      </c>
      <c r="HJ34" s="22">
        <f t="shared" si="124"/>
        <v>20.2</v>
      </c>
      <c r="HK34" s="22">
        <v>13</v>
      </c>
      <c r="HL34" s="22">
        <f t="shared" si="125"/>
        <v>13</v>
      </c>
      <c r="HM34" s="22">
        <v>7.4</v>
      </c>
      <c r="HN34" s="22">
        <f t="shared" si="126"/>
        <v>7.4</v>
      </c>
      <c r="HO34" s="22">
        <v>7.8</v>
      </c>
      <c r="HP34" s="24">
        <f t="shared" si="127"/>
        <v>7.8</v>
      </c>
      <c r="HQ34" s="22">
        <v>8</v>
      </c>
      <c r="HR34" s="22">
        <f t="shared" si="128"/>
        <v>8</v>
      </c>
      <c r="HS34" s="22">
        <v>8</v>
      </c>
      <c r="HT34" s="22">
        <f t="shared" si="129"/>
        <v>8</v>
      </c>
      <c r="HU34" s="22">
        <v>13.4</v>
      </c>
      <c r="HV34" s="22">
        <f t="shared" si="130"/>
        <v>13.4</v>
      </c>
      <c r="HW34" s="22">
        <v>14.1</v>
      </c>
      <c r="HX34" s="22">
        <f t="shared" si="131"/>
        <v>14.1</v>
      </c>
      <c r="HY34" s="22">
        <v>16.1</v>
      </c>
      <c r="HZ34" s="22">
        <f t="shared" si="132"/>
        <v>16.1</v>
      </c>
    </row>
    <row r="35" spans="1:234" s="9" customFormat="1" ht="17.25" customHeight="1">
      <c r="A35" s="30" t="s">
        <v>174</v>
      </c>
      <c r="B35" s="23" t="s">
        <v>175</v>
      </c>
      <c r="C35" s="22">
        <v>62.7</v>
      </c>
      <c r="D35" s="22">
        <f t="shared" si="134"/>
        <v>62.7</v>
      </c>
      <c r="E35" s="22">
        <v>71.8</v>
      </c>
      <c r="F35" s="22">
        <f t="shared" si="135"/>
        <v>71.8</v>
      </c>
      <c r="G35" s="22">
        <v>41.6</v>
      </c>
      <c r="H35" s="22">
        <f t="shared" si="23"/>
        <v>41.6</v>
      </c>
      <c r="I35" s="22">
        <v>58.7</v>
      </c>
      <c r="J35" s="22">
        <f t="shared" si="24"/>
        <v>58.7</v>
      </c>
      <c r="K35" s="22">
        <v>65.8</v>
      </c>
      <c r="L35" s="22">
        <f t="shared" si="25"/>
        <v>65.8</v>
      </c>
      <c r="M35" s="22">
        <v>50.3</v>
      </c>
      <c r="N35" s="22">
        <f t="shared" si="26"/>
        <v>50.3</v>
      </c>
      <c r="O35" s="22">
        <v>22.5</v>
      </c>
      <c r="P35" s="22">
        <f t="shared" si="136"/>
        <v>22.5</v>
      </c>
      <c r="Q35" s="22">
        <v>68.3</v>
      </c>
      <c r="R35" s="22">
        <f t="shared" si="27"/>
        <v>68.3</v>
      </c>
      <c r="S35" s="22">
        <v>27.8</v>
      </c>
      <c r="T35" s="22">
        <f t="shared" si="28"/>
        <v>27.8</v>
      </c>
      <c r="U35" s="22">
        <v>20.1</v>
      </c>
      <c r="V35" s="22">
        <f t="shared" si="29"/>
        <v>20.1</v>
      </c>
      <c r="W35" s="22">
        <v>69</v>
      </c>
      <c r="X35" s="22">
        <f t="shared" si="30"/>
        <v>69</v>
      </c>
      <c r="Y35" s="22">
        <v>13.7</v>
      </c>
      <c r="Z35" s="22">
        <f t="shared" si="31"/>
        <v>13.7</v>
      </c>
      <c r="AA35" s="22">
        <v>14</v>
      </c>
      <c r="AB35" s="22">
        <f t="shared" si="32"/>
        <v>14</v>
      </c>
      <c r="AC35" s="22">
        <v>14.2</v>
      </c>
      <c r="AD35" s="22">
        <f t="shared" si="33"/>
        <v>14.2</v>
      </c>
      <c r="AE35" s="22">
        <v>12.1</v>
      </c>
      <c r="AF35" s="22">
        <f t="shared" si="34"/>
        <v>12.1</v>
      </c>
      <c r="AG35" s="22">
        <v>14.2</v>
      </c>
      <c r="AH35" s="22">
        <f t="shared" si="35"/>
        <v>14.2</v>
      </c>
      <c r="AI35" s="22">
        <v>13.5</v>
      </c>
      <c r="AJ35" s="22">
        <f t="shared" si="36"/>
        <v>13.5</v>
      </c>
      <c r="AK35" s="22">
        <v>6.6</v>
      </c>
      <c r="AL35" s="22">
        <f t="shared" si="37"/>
        <v>6.6</v>
      </c>
      <c r="AM35" s="22">
        <v>11.9</v>
      </c>
      <c r="AN35" s="22">
        <f t="shared" si="38"/>
        <v>11.9</v>
      </c>
      <c r="AO35" s="22">
        <v>12.3</v>
      </c>
      <c r="AP35" s="22">
        <v>12.3</v>
      </c>
      <c r="AQ35" s="22">
        <v>12.2</v>
      </c>
      <c r="AR35" s="22">
        <f t="shared" si="39"/>
        <v>12.2</v>
      </c>
      <c r="AS35" s="22">
        <v>12.5</v>
      </c>
      <c r="AT35" s="22">
        <f t="shared" si="40"/>
        <v>12.5</v>
      </c>
      <c r="AU35" s="22">
        <v>8.4</v>
      </c>
      <c r="AV35" s="22">
        <f t="shared" si="41"/>
        <v>8.4</v>
      </c>
      <c r="AW35" s="22">
        <v>12.3</v>
      </c>
      <c r="AX35" s="22">
        <f t="shared" si="42"/>
        <v>12.3</v>
      </c>
      <c r="AY35" s="22">
        <v>12.5</v>
      </c>
      <c r="AZ35" s="22">
        <f t="shared" si="43"/>
        <v>12.5</v>
      </c>
      <c r="BA35" s="22">
        <v>11.8</v>
      </c>
      <c r="BB35" s="22">
        <f t="shared" si="44"/>
        <v>11.8</v>
      </c>
      <c r="BC35" s="22">
        <v>12.1</v>
      </c>
      <c r="BD35" s="22">
        <f t="shared" si="45"/>
        <v>12.1</v>
      </c>
      <c r="BE35" s="22">
        <v>12.2</v>
      </c>
      <c r="BF35" s="22">
        <f t="shared" si="46"/>
        <v>12.2</v>
      </c>
      <c r="BG35" s="22">
        <v>12.4</v>
      </c>
      <c r="BH35" s="22">
        <f t="shared" si="47"/>
        <v>12.4</v>
      </c>
      <c r="BI35" s="22">
        <v>13.2</v>
      </c>
      <c r="BJ35" s="22">
        <f t="shared" si="48"/>
        <v>13.2</v>
      </c>
      <c r="BK35" s="22">
        <v>15.9</v>
      </c>
      <c r="BL35" s="22">
        <f t="shared" si="49"/>
        <v>15.9</v>
      </c>
      <c r="BM35" s="22">
        <v>18.8</v>
      </c>
      <c r="BN35" s="22">
        <f t="shared" si="50"/>
        <v>18.8</v>
      </c>
      <c r="BO35" s="22">
        <v>70.9</v>
      </c>
      <c r="BP35" s="22">
        <f t="shared" si="51"/>
        <v>70.9</v>
      </c>
      <c r="BQ35" s="22">
        <v>45.5</v>
      </c>
      <c r="BR35" s="22">
        <f t="shared" si="52"/>
        <v>45.5</v>
      </c>
      <c r="BS35" s="22">
        <v>51.3</v>
      </c>
      <c r="BT35" s="22">
        <f t="shared" si="53"/>
        <v>51.3</v>
      </c>
      <c r="BU35" s="22">
        <v>71</v>
      </c>
      <c r="BV35" s="22">
        <f t="shared" si="54"/>
        <v>71</v>
      </c>
      <c r="BW35" s="22">
        <v>16.8</v>
      </c>
      <c r="BX35" s="22">
        <f t="shared" si="55"/>
        <v>16.8</v>
      </c>
      <c r="BY35" s="22">
        <v>18</v>
      </c>
      <c r="BZ35" s="22">
        <f t="shared" si="56"/>
        <v>18</v>
      </c>
      <c r="CA35" s="22">
        <v>6.3</v>
      </c>
      <c r="CB35" s="22">
        <f t="shared" si="57"/>
        <v>6.3</v>
      </c>
      <c r="CC35" s="22">
        <v>17.8</v>
      </c>
      <c r="CD35" s="22">
        <f t="shared" si="58"/>
        <v>17.8</v>
      </c>
      <c r="CE35" s="22">
        <v>18.2</v>
      </c>
      <c r="CF35" s="22">
        <f t="shared" si="59"/>
        <v>18.2</v>
      </c>
      <c r="CG35" s="22">
        <v>20.6</v>
      </c>
      <c r="CH35" s="22">
        <v>20.6</v>
      </c>
      <c r="CI35" s="22">
        <v>69.5</v>
      </c>
      <c r="CJ35" s="22">
        <f t="shared" si="60"/>
        <v>69.5</v>
      </c>
      <c r="CK35" s="22">
        <v>73.7</v>
      </c>
      <c r="CL35" s="22">
        <f t="shared" si="61"/>
        <v>73.7</v>
      </c>
      <c r="CM35" s="22">
        <v>50.8</v>
      </c>
      <c r="CN35" s="22">
        <f t="shared" si="62"/>
        <v>50.8</v>
      </c>
      <c r="CO35" s="22">
        <v>71.8</v>
      </c>
      <c r="CP35" s="22">
        <f t="shared" si="63"/>
        <v>71.8</v>
      </c>
      <c r="CQ35" s="22">
        <v>46.3</v>
      </c>
      <c r="CR35" s="22">
        <f t="shared" si="64"/>
        <v>46.3</v>
      </c>
      <c r="CS35" s="22">
        <v>55.5</v>
      </c>
      <c r="CT35" s="22">
        <f t="shared" si="65"/>
        <v>55.5</v>
      </c>
      <c r="CU35" s="22">
        <v>56.6</v>
      </c>
      <c r="CV35" s="22">
        <f t="shared" si="66"/>
        <v>56.6</v>
      </c>
      <c r="CW35" s="22">
        <v>20</v>
      </c>
      <c r="CX35" s="22">
        <f t="shared" si="67"/>
        <v>20</v>
      </c>
      <c r="CY35" s="22">
        <v>72.2</v>
      </c>
      <c r="CZ35" s="28">
        <f t="shared" si="68"/>
        <v>72.2</v>
      </c>
      <c r="DA35" s="22">
        <v>38</v>
      </c>
      <c r="DB35" s="28">
        <f t="shared" si="69"/>
        <v>38</v>
      </c>
      <c r="DC35" s="22">
        <v>16</v>
      </c>
      <c r="DD35" s="28">
        <f t="shared" si="70"/>
        <v>16</v>
      </c>
      <c r="DE35" s="22">
        <v>40.9</v>
      </c>
      <c r="DF35" s="22">
        <f t="shared" si="71"/>
        <v>40.9</v>
      </c>
      <c r="DG35" s="22">
        <v>37.2</v>
      </c>
      <c r="DH35" s="22">
        <f t="shared" si="72"/>
        <v>37.2</v>
      </c>
      <c r="DI35" s="22">
        <v>18.4</v>
      </c>
      <c r="DJ35" s="22">
        <f t="shared" si="73"/>
        <v>18.4</v>
      </c>
      <c r="DK35" s="22">
        <v>17</v>
      </c>
      <c r="DL35" s="22">
        <f t="shared" si="74"/>
        <v>17</v>
      </c>
      <c r="DM35" s="22">
        <v>18.5</v>
      </c>
      <c r="DN35" s="22">
        <f t="shared" si="75"/>
        <v>18.5</v>
      </c>
      <c r="DO35" s="22">
        <v>17.2</v>
      </c>
      <c r="DP35" s="22">
        <f t="shared" si="76"/>
        <v>17.2</v>
      </c>
      <c r="DQ35" s="22">
        <v>17.8</v>
      </c>
      <c r="DR35" s="22">
        <f t="shared" si="77"/>
        <v>17.8</v>
      </c>
      <c r="DS35" s="22">
        <v>62.9</v>
      </c>
      <c r="DT35" s="22">
        <f t="shared" si="78"/>
        <v>62.9</v>
      </c>
      <c r="DU35" s="22">
        <v>50.2</v>
      </c>
      <c r="DV35" s="22">
        <f t="shared" si="79"/>
        <v>50.2</v>
      </c>
      <c r="DW35" s="22">
        <v>38.9</v>
      </c>
      <c r="DX35" s="22">
        <f t="shared" si="80"/>
        <v>38.9</v>
      </c>
      <c r="DY35" s="22">
        <v>35.7</v>
      </c>
      <c r="DZ35" s="22">
        <f t="shared" si="81"/>
        <v>35.7</v>
      </c>
      <c r="EA35" s="22">
        <v>72.1</v>
      </c>
      <c r="EB35" s="22">
        <f t="shared" si="82"/>
        <v>72.1</v>
      </c>
      <c r="EC35" s="22">
        <v>87.6</v>
      </c>
      <c r="ED35" s="22">
        <f t="shared" si="83"/>
        <v>87.6</v>
      </c>
      <c r="EE35" s="22">
        <v>32.1</v>
      </c>
      <c r="EF35" s="22">
        <f t="shared" si="84"/>
        <v>32.1</v>
      </c>
      <c r="EG35" s="22">
        <v>51.2</v>
      </c>
      <c r="EH35" s="22">
        <f t="shared" si="85"/>
        <v>51.2</v>
      </c>
      <c r="EI35" s="22">
        <v>29.4</v>
      </c>
      <c r="EJ35" s="28">
        <f t="shared" si="86"/>
        <v>29.4</v>
      </c>
      <c r="EK35" s="22">
        <v>31.4</v>
      </c>
      <c r="EL35" s="22">
        <f t="shared" si="87"/>
        <v>31.4</v>
      </c>
      <c r="EM35" s="22">
        <v>37.2</v>
      </c>
      <c r="EN35" s="22">
        <f t="shared" si="88"/>
        <v>37.2</v>
      </c>
      <c r="EO35" s="22">
        <v>30.2</v>
      </c>
      <c r="EP35" s="22">
        <f t="shared" si="89"/>
        <v>30.2</v>
      </c>
      <c r="EQ35" s="22">
        <v>12.5</v>
      </c>
      <c r="ER35" s="22">
        <f t="shared" si="90"/>
        <v>12.5</v>
      </c>
      <c r="ES35" s="22">
        <v>37.8</v>
      </c>
      <c r="ET35" s="22">
        <f t="shared" si="91"/>
        <v>37.8</v>
      </c>
      <c r="EU35" s="22">
        <v>23.9</v>
      </c>
      <c r="EV35" s="22">
        <f t="shared" si="92"/>
        <v>23.9</v>
      </c>
      <c r="EW35" s="22">
        <v>12.5</v>
      </c>
      <c r="EX35" s="22">
        <f t="shared" si="133"/>
        <v>12.5</v>
      </c>
      <c r="EY35" s="22">
        <v>33.7</v>
      </c>
      <c r="EZ35" s="22">
        <f t="shared" si="93"/>
        <v>33.7</v>
      </c>
      <c r="FA35" s="22">
        <v>25.9</v>
      </c>
      <c r="FB35" s="22">
        <f t="shared" si="94"/>
        <v>25.9</v>
      </c>
      <c r="FC35" s="22">
        <v>21.2</v>
      </c>
      <c r="FD35" s="22">
        <f t="shared" si="95"/>
        <v>21.2</v>
      </c>
      <c r="FE35" s="22">
        <v>25</v>
      </c>
      <c r="FF35" s="22">
        <f t="shared" si="96"/>
        <v>25</v>
      </c>
      <c r="FG35" s="22">
        <v>25.6</v>
      </c>
      <c r="FH35" s="22">
        <f t="shared" si="97"/>
        <v>25.6</v>
      </c>
      <c r="FI35" s="22">
        <v>59</v>
      </c>
      <c r="FJ35" s="22">
        <f t="shared" si="98"/>
        <v>59</v>
      </c>
      <c r="FK35" s="22">
        <v>35.4</v>
      </c>
      <c r="FL35" s="22">
        <f t="shared" si="99"/>
        <v>35.4</v>
      </c>
      <c r="FM35" s="22">
        <v>40.2</v>
      </c>
      <c r="FN35" s="22">
        <f t="shared" si="100"/>
        <v>40.2</v>
      </c>
      <c r="FO35" s="22">
        <v>39.1</v>
      </c>
      <c r="FP35" s="22">
        <f t="shared" si="101"/>
        <v>39.1</v>
      </c>
      <c r="FQ35" s="22">
        <v>63.6</v>
      </c>
      <c r="FR35" s="22">
        <f t="shared" si="102"/>
        <v>63.6</v>
      </c>
      <c r="FS35" s="22">
        <v>67.2</v>
      </c>
      <c r="FT35" s="22">
        <f t="shared" si="103"/>
        <v>67.2</v>
      </c>
      <c r="FU35" s="22">
        <v>37</v>
      </c>
      <c r="FV35" s="22">
        <f t="shared" si="104"/>
        <v>37</v>
      </c>
      <c r="FW35" s="22">
        <v>62.4</v>
      </c>
      <c r="FX35" s="22">
        <f t="shared" si="105"/>
        <v>62.4</v>
      </c>
      <c r="FY35" s="22">
        <v>76.1</v>
      </c>
      <c r="FZ35" s="22">
        <f t="shared" si="106"/>
        <v>76.1</v>
      </c>
      <c r="GA35" s="22">
        <v>58.8</v>
      </c>
      <c r="GB35" s="22">
        <f t="shared" si="107"/>
        <v>58.8</v>
      </c>
      <c r="GC35" s="22">
        <v>45.8</v>
      </c>
      <c r="GD35" s="22">
        <f t="shared" si="108"/>
        <v>45.8</v>
      </c>
      <c r="GE35" s="22">
        <v>52.8</v>
      </c>
      <c r="GF35" s="22">
        <f t="shared" si="109"/>
        <v>52.8</v>
      </c>
      <c r="GG35" s="22">
        <v>13</v>
      </c>
      <c r="GH35" s="22">
        <f t="shared" si="110"/>
        <v>13</v>
      </c>
      <c r="GI35" s="22">
        <v>26</v>
      </c>
      <c r="GJ35" s="22">
        <f t="shared" si="111"/>
        <v>26</v>
      </c>
      <c r="GK35" s="22">
        <v>45</v>
      </c>
      <c r="GL35" s="22">
        <f t="shared" si="112"/>
        <v>45</v>
      </c>
      <c r="GM35" s="22">
        <v>29.2</v>
      </c>
      <c r="GN35" s="22">
        <f t="shared" si="113"/>
        <v>29.2</v>
      </c>
      <c r="GO35" s="22">
        <v>54.3</v>
      </c>
      <c r="GP35" s="22">
        <f t="shared" si="114"/>
        <v>54.3</v>
      </c>
      <c r="GQ35" s="22">
        <v>26</v>
      </c>
      <c r="GR35" s="22">
        <f t="shared" si="115"/>
        <v>26</v>
      </c>
      <c r="GS35" s="22">
        <v>50.4</v>
      </c>
      <c r="GT35" s="22">
        <f t="shared" si="116"/>
        <v>50.4</v>
      </c>
      <c r="GU35" s="22">
        <v>36.4</v>
      </c>
      <c r="GV35" s="22">
        <f t="shared" si="117"/>
        <v>36.4</v>
      </c>
      <c r="GW35" s="22">
        <v>49.3</v>
      </c>
      <c r="GX35" s="22">
        <f t="shared" si="118"/>
        <v>49.3</v>
      </c>
      <c r="GY35" s="22">
        <v>54.1</v>
      </c>
      <c r="GZ35" s="22">
        <f t="shared" si="119"/>
        <v>54.1</v>
      </c>
      <c r="HA35" s="22">
        <v>54</v>
      </c>
      <c r="HB35" s="22">
        <f t="shared" si="120"/>
        <v>54</v>
      </c>
      <c r="HC35" s="22">
        <v>54.1</v>
      </c>
      <c r="HD35" s="22">
        <f t="shared" si="121"/>
        <v>54.1</v>
      </c>
      <c r="HE35" s="22">
        <v>26.1</v>
      </c>
      <c r="HF35" s="22">
        <f t="shared" si="122"/>
        <v>26.1</v>
      </c>
      <c r="HG35" s="22">
        <v>58.9</v>
      </c>
      <c r="HH35" s="22">
        <f t="shared" si="123"/>
        <v>58.9</v>
      </c>
      <c r="HI35" s="22">
        <v>65.4</v>
      </c>
      <c r="HJ35" s="22">
        <f t="shared" si="124"/>
        <v>65.4</v>
      </c>
      <c r="HK35" s="22">
        <v>41.8</v>
      </c>
      <c r="HL35" s="22">
        <f t="shared" si="125"/>
        <v>41.8</v>
      </c>
      <c r="HM35" s="22">
        <v>24</v>
      </c>
      <c r="HN35" s="22">
        <f t="shared" si="126"/>
        <v>24</v>
      </c>
      <c r="HO35" s="22">
        <v>25.3</v>
      </c>
      <c r="HP35" s="24">
        <f t="shared" si="127"/>
        <v>25.3</v>
      </c>
      <c r="HQ35" s="22">
        <v>25.7</v>
      </c>
      <c r="HR35" s="22">
        <f t="shared" si="128"/>
        <v>25.7</v>
      </c>
      <c r="HS35" s="22">
        <v>26.1</v>
      </c>
      <c r="HT35" s="22">
        <f t="shared" si="129"/>
        <v>26.1</v>
      </c>
      <c r="HU35" s="22">
        <v>43.5</v>
      </c>
      <c r="HV35" s="22">
        <f t="shared" si="130"/>
        <v>43.5</v>
      </c>
      <c r="HW35" s="22">
        <v>45.5</v>
      </c>
      <c r="HX35" s="22">
        <f t="shared" si="131"/>
        <v>45.5</v>
      </c>
      <c r="HY35" s="22">
        <v>52</v>
      </c>
      <c r="HZ35" s="22">
        <f t="shared" si="132"/>
        <v>52</v>
      </c>
    </row>
    <row r="36" spans="1:234" s="9" customFormat="1" ht="17.25" customHeight="1">
      <c r="A36" s="30" t="s">
        <v>176</v>
      </c>
      <c r="B36" s="23" t="s">
        <v>177</v>
      </c>
      <c r="C36" s="22">
        <v>23.8</v>
      </c>
      <c r="D36" s="22">
        <f t="shared" si="134"/>
        <v>23.8</v>
      </c>
      <c r="E36" s="22">
        <v>27.3</v>
      </c>
      <c r="F36" s="22">
        <f t="shared" si="135"/>
        <v>27.3</v>
      </c>
      <c r="G36" s="22">
        <v>15.8</v>
      </c>
      <c r="H36" s="22">
        <f t="shared" si="23"/>
        <v>15.8</v>
      </c>
      <c r="I36" s="22">
        <v>22.3</v>
      </c>
      <c r="J36" s="22">
        <f t="shared" si="24"/>
        <v>22.3</v>
      </c>
      <c r="K36" s="22">
        <v>25</v>
      </c>
      <c r="L36" s="22">
        <f t="shared" si="25"/>
        <v>25</v>
      </c>
      <c r="M36" s="22">
        <v>19.1</v>
      </c>
      <c r="N36" s="22">
        <f t="shared" si="26"/>
        <v>19.1</v>
      </c>
      <c r="O36" s="22">
        <v>8.6</v>
      </c>
      <c r="P36" s="22">
        <f t="shared" si="136"/>
        <v>8.6</v>
      </c>
      <c r="Q36" s="22">
        <v>26</v>
      </c>
      <c r="R36" s="22">
        <f t="shared" si="27"/>
        <v>26</v>
      </c>
      <c r="S36" s="22">
        <v>10.6</v>
      </c>
      <c r="T36" s="22">
        <f t="shared" si="28"/>
        <v>10.6</v>
      </c>
      <c r="U36" s="22">
        <v>7.6</v>
      </c>
      <c r="V36" s="22">
        <f t="shared" si="29"/>
        <v>7.6</v>
      </c>
      <c r="W36" s="22">
        <v>26.3</v>
      </c>
      <c r="X36" s="22">
        <f t="shared" si="30"/>
        <v>26.3</v>
      </c>
      <c r="Y36" s="22">
        <v>5.2</v>
      </c>
      <c r="Z36" s="22">
        <f t="shared" si="31"/>
        <v>5.2</v>
      </c>
      <c r="AA36" s="22">
        <v>5.3</v>
      </c>
      <c r="AB36" s="22">
        <f t="shared" si="32"/>
        <v>5.3</v>
      </c>
      <c r="AC36" s="22">
        <v>5.4</v>
      </c>
      <c r="AD36" s="22">
        <f t="shared" si="33"/>
        <v>5.4</v>
      </c>
      <c r="AE36" s="22">
        <v>4.6</v>
      </c>
      <c r="AF36" s="22">
        <f t="shared" si="34"/>
        <v>4.6</v>
      </c>
      <c r="AG36" s="22">
        <v>5.4</v>
      </c>
      <c r="AH36" s="22">
        <f t="shared" si="35"/>
        <v>5.4</v>
      </c>
      <c r="AI36" s="22">
        <v>5.1</v>
      </c>
      <c r="AJ36" s="22">
        <f t="shared" si="36"/>
        <v>5.1</v>
      </c>
      <c r="AK36" s="22">
        <v>2.5</v>
      </c>
      <c r="AL36" s="22">
        <f t="shared" si="37"/>
        <v>2.5</v>
      </c>
      <c r="AM36" s="22">
        <v>4.5</v>
      </c>
      <c r="AN36" s="22">
        <f t="shared" si="38"/>
        <v>4.5</v>
      </c>
      <c r="AO36" s="22">
        <v>4.7</v>
      </c>
      <c r="AP36" s="22">
        <v>4.7</v>
      </c>
      <c r="AQ36" s="22">
        <v>4.7</v>
      </c>
      <c r="AR36" s="22">
        <f t="shared" si="39"/>
        <v>4.7</v>
      </c>
      <c r="AS36" s="22">
        <v>4.8</v>
      </c>
      <c r="AT36" s="22">
        <f t="shared" si="40"/>
        <v>4.8</v>
      </c>
      <c r="AU36" s="22">
        <v>3.2</v>
      </c>
      <c r="AV36" s="22">
        <f t="shared" si="41"/>
        <v>3.2</v>
      </c>
      <c r="AW36" s="22">
        <v>4.7</v>
      </c>
      <c r="AX36" s="22">
        <f t="shared" si="42"/>
        <v>4.7</v>
      </c>
      <c r="AY36" s="22">
        <v>4.7</v>
      </c>
      <c r="AZ36" s="22">
        <f t="shared" si="43"/>
        <v>4.7</v>
      </c>
      <c r="BA36" s="22">
        <v>4.5</v>
      </c>
      <c r="BB36" s="22">
        <f t="shared" si="44"/>
        <v>4.5</v>
      </c>
      <c r="BC36" s="22">
        <v>4.6</v>
      </c>
      <c r="BD36" s="22">
        <f t="shared" si="45"/>
        <v>4.6</v>
      </c>
      <c r="BE36" s="22">
        <v>4.7</v>
      </c>
      <c r="BF36" s="22">
        <f t="shared" si="46"/>
        <v>4.7</v>
      </c>
      <c r="BG36" s="22">
        <v>4.6</v>
      </c>
      <c r="BH36" s="22">
        <f t="shared" si="47"/>
        <v>4.6</v>
      </c>
      <c r="BI36" s="22">
        <v>5</v>
      </c>
      <c r="BJ36" s="22">
        <f t="shared" si="48"/>
        <v>5</v>
      </c>
      <c r="BK36" s="22">
        <v>6</v>
      </c>
      <c r="BL36" s="22">
        <f t="shared" si="49"/>
        <v>6</v>
      </c>
      <c r="BM36" s="22">
        <v>7.2</v>
      </c>
      <c r="BN36" s="22">
        <f t="shared" si="50"/>
        <v>7.2</v>
      </c>
      <c r="BO36" s="22">
        <v>27</v>
      </c>
      <c r="BP36" s="22">
        <f t="shared" si="51"/>
        <v>27</v>
      </c>
      <c r="BQ36" s="22">
        <v>17.2</v>
      </c>
      <c r="BR36" s="22">
        <f t="shared" si="52"/>
        <v>17.2</v>
      </c>
      <c r="BS36" s="22">
        <v>19.5</v>
      </c>
      <c r="BT36" s="22">
        <f t="shared" si="53"/>
        <v>19.5</v>
      </c>
      <c r="BU36" s="22">
        <v>27</v>
      </c>
      <c r="BV36" s="22">
        <f t="shared" si="54"/>
        <v>27</v>
      </c>
      <c r="BW36" s="22">
        <v>6.5</v>
      </c>
      <c r="BX36" s="22">
        <f t="shared" si="55"/>
        <v>6.5</v>
      </c>
      <c r="BY36" s="22">
        <v>6.8</v>
      </c>
      <c r="BZ36" s="22">
        <f t="shared" si="56"/>
        <v>6.8</v>
      </c>
      <c r="CA36" s="22">
        <v>2.4</v>
      </c>
      <c r="CB36" s="22">
        <f t="shared" si="57"/>
        <v>2.4</v>
      </c>
      <c r="CC36" s="22">
        <v>6.7</v>
      </c>
      <c r="CD36" s="22">
        <f t="shared" si="58"/>
        <v>6.7</v>
      </c>
      <c r="CE36" s="22">
        <v>6.9</v>
      </c>
      <c r="CF36" s="22">
        <f t="shared" si="59"/>
        <v>6.9</v>
      </c>
      <c r="CG36" s="22">
        <v>7.8</v>
      </c>
      <c r="CH36" s="22">
        <v>7.8</v>
      </c>
      <c r="CI36" s="22">
        <v>26.4</v>
      </c>
      <c r="CJ36" s="22">
        <f t="shared" si="60"/>
        <v>26.4</v>
      </c>
      <c r="CK36" s="22">
        <v>28</v>
      </c>
      <c r="CL36" s="22">
        <f t="shared" si="61"/>
        <v>28</v>
      </c>
      <c r="CM36" s="22">
        <v>19.3</v>
      </c>
      <c r="CN36" s="22">
        <f t="shared" si="62"/>
        <v>19.3</v>
      </c>
      <c r="CO36" s="22">
        <v>27.3</v>
      </c>
      <c r="CP36" s="22">
        <f t="shared" si="63"/>
        <v>27.3</v>
      </c>
      <c r="CQ36" s="22">
        <v>17.6</v>
      </c>
      <c r="CR36" s="22">
        <f t="shared" si="64"/>
        <v>17.6</v>
      </c>
      <c r="CS36" s="22">
        <v>21.1</v>
      </c>
      <c r="CT36" s="22">
        <f t="shared" si="65"/>
        <v>21.1</v>
      </c>
      <c r="CU36" s="22">
        <v>21.5</v>
      </c>
      <c r="CV36" s="22">
        <f t="shared" si="66"/>
        <v>21.5</v>
      </c>
      <c r="CW36" s="22">
        <v>7.6</v>
      </c>
      <c r="CX36" s="22">
        <f t="shared" si="67"/>
        <v>7.6</v>
      </c>
      <c r="CY36" s="22">
        <v>27.4</v>
      </c>
      <c r="CZ36" s="28">
        <f t="shared" si="68"/>
        <v>27.4</v>
      </c>
      <c r="DA36" s="22">
        <v>14.4</v>
      </c>
      <c r="DB36" s="28">
        <f t="shared" si="69"/>
        <v>14.4</v>
      </c>
      <c r="DC36" s="22">
        <v>6.1</v>
      </c>
      <c r="DD36" s="28">
        <f t="shared" si="70"/>
        <v>6.1</v>
      </c>
      <c r="DE36" s="22">
        <v>15.5</v>
      </c>
      <c r="DF36" s="22">
        <f t="shared" si="71"/>
        <v>15.5</v>
      </c>
      <c r="DG36" s="22">
        <v>14.1</v>
      </c>
      <c r="DH36" s="22">
        <f t="shared" si="72"/>
        <v>14.1</v>
      </c>
      <c r="DI36" s="22">
        <v>7</v>
      </c>
      <c r="DJ36" s="22">
        <f t="shared" si="73"/>
        <v>7</v>
      </c>
      <c r="DK36" s="22">
        <v>6.5</v>
      </c>
      <c r="DL36" s="22">
        <f t="shared" si="74"/>
        <v>6.5</v>
      </c>
      <c r="DM36" s="22">
        <v>7</v>
      </c>
      <c r="DN36" s="22">
        <f t="shared" si="75"/>
        <v>7</v>
      </c>
      <c r="DO36" s="22">
        <v>6.6</v>
      </c>
      <c r="DP36" s="22">
        <f t="shared" si="76"/>
        <v>6.6</v>
      </c>
      <c r="DQ36" s="22">
        <v>6.8</v>
      </c>
      <c r="DR36" s="22">
        <f t="shared" si="77"/>
        <v>6.8</v>
      </c>
      <c r="DS36" s="22">
        <v>24</v>
      </c>
      <c r="DT36" s="22">
        <f t="shared" si="78"/>
        <v>24</v>
      </c>
      <c r="DU36" s="22">
        <v>19.1</v>
      </c>
      <c r="DV36" s="22">
        <f t="shared" si="79"/>
        <v>19.1</v>
      </c>
      <c r="DW36" s="22">
        <v>14.8</v>
      </c>
      <c r="DX36" s="22">
        <f t="shared" si="80"/>
        <v>14.8</v>
      </c>
      <c r="DY36" s="22">
        <v>13.6</v>
      </c>
      <c r="DZ36" s="22">
        <f t="shared" si="81"/>
        <v>13.6</v>
      </c>
      <c r="EA36" s="22">
        <v>27.4</v>
      </c>
      <c r="EB36" s="22">
        <f t="shared" si="82"/>
        <v>27.4</v>
      </c>
      <c r="EC36" s="22">
        <v>33.3</v>
      </c>
      <c r="ED36" s="22">
        <f t="shared" si="83"/>
        <v>33.3</v>
      </c>
      <c r="EE36" s="22">
        <v>12.2</v>
      </c>
      <c r="EF36" s="22">
        <f t="shared" si="84"/>
        <v>12.2</v>
      </c>
      <c r="EG36" s="22">
        <v>19.5</v>
      </c>
      <c r="EH36" s="22">
        <f t="shared" si="85"/>
        <v>19.5</v>
      </c>
      <c r="EI36" s="22">
        <v>11.1</v>
      </c>
      <c r="EJ36" s="28">
        <f t="shared" si="86"/>
        <v>11.1</v>
      </c>
      <c r="EK36" s="22">
        <v>12</v>
      </c>
      <c r="EL36" s="22">
        <f t="shared" si="87"/>
        <v>12</v>
      </c>
      <c r="EM36" s="22">
        <v>14.1</v>
      </c>
      <c r="EN36" s="22">
        <f t="shared" si="88"/>
        <v>14.1</v>
      </c>
      <c r="EO36" s="22">
        <v>11.5</v>
      </c>
      <c r="EP36" s="22">
        <f t="shared" si="89"/>
        <v>11.5</v>
      </c>
      <c r="EQ36" s="22">
        <v>4.8</v>
      </c>
      <c r="ER36" s="22">
        <f t="shared" si="90"/>
        <v>4.8</v>
      </c>
      <c r="ES36" s="22">
        <v>14.4</v>
      </c>
      <c r="ET36" s="22">
        <f t="shared" si="91"/>
        <v>14.4</v>
      </c>
      <c r="EU36" s="22">
        <v>9</v>
      </c>
      <c r="EV36" s="22">
        <f t="shared" si="92"/>
        <v>9</v>
      </c>
      <c r="EW36" s="22">
        <v>4.7</v>
      </c>
      <c r="EX36" s="22">
        <f t="shared" si="133"/>
        <v>4.7</v>
      </c>
      <c r="EY36" s="22">
        <v>12.8</v>
      </c>
      <c r="EZ36" s="22">
        <f t="shared" si="93"/>
        <v>12.8</v>
      </c>
      <c r="FA36" s="22">
        <v>9.9</v>
      </c>
      <c r="FB36" s="22">
        <f t="shared" si="94"/>
        <v>9.9</v>
      </c>
      <c r="FC36" s="22">
        <v>8</v>
      </c>
      <c r="FD36" s="22">
        <f t="shared" si="95"/>
        <v>8</v>
      </c>
      <c r="FE36" s="22">
        <v>9.6</v>
      </c>
      <c r="FF36" s="22">
        <f t="shared" si="96"/>
        <v>9.6</v>
      </c>
      <c r="FG36" s="22">
        <v>9.7</v>
      </c>
      <c r="FH36" s="22">
        <f t="shared" si="97"/>
        <v>9.7</v>
      </c>
      <c r="FI36" s="22">
        <v>22.5</v>
      </c>
      <c r="FJ36" s="22">
        <f t="shared" si="98"/>
        <v>22.5</v>
      </c>
      <c r="FK36" s="22">
        <v>13.5</v>
      </c>
      <c r="FL36" s="22">
        <f t="shared" si="99"/>
        <v>13.5</v>
      </c>
      <c r="FM36" s="22">
        <v>15.3</v>
      </c>
      <c r="FN36" s="22">
        <f t="shared" si="100"/>
        <v>15.3</v>
      </c>
      <c r="FO36" s="22">
        <v>14.9</v>
      </c>
      <c r="FP36" s="22">
        <f t="shared" si="101"/>
        <v>14.9</v>
      </c>
      <c r="FQ36" s="22">
        <v>24.1</v>
      </c>
      <c r="FR36" s="22">
        <f t="shared" si="102"/>
        <v>24.1</v>
      </c>
      <c r="FS36" s="22">
        <v>25.5</v>
      </c>
      <c r="FT36" s="22">
        <f t="shared" si="103"/>
        <v>25.5</v>
      </c>
      <c r="FU36" s="22">
        <v>14</v>
      </c>
      <c r="FV36" s="22">
        <f t="shared" si="104"/>
        <v>14</v>
      </c>
      <c r="FW36" s="22">
        <v>23.7</v>
      </c>
      <c r="FX36" s="22">
        <f t="shared" si="105"/>
        <v>23.7</v>
      </c>
      <c r="FY36" s="22">
        <v>29</v>
      </c>
      <c r="FZ36" s="22">
        <f t="shared" si="106"/>
        <v>29</v>
      </c>
      <c r="GA36" s="22">
        <v>22.4</v>
      </c>
      <c r="GB36" s="22">
        <f t="shared" si="107"/>
        <v>22.4</v>
      </c>
      <c r="GC36" s="22">
        <v>17.4</v>
      </c>
      <c r="GD36" s="22">
        <f t="shared" si="108"/>
        <v>17.4</v>
      </c>
      <c r="GE36" s="22">
        <v>20</v>
      </c>
      <c r="GF36" s="22">
        <f t="shared" si="109"/>
        <v>20</v>
      </c>
      <c r="GG36" s="22">
        <v>5</v>
      </c>
      <c r="GH36" s="22">
        <f t="shared" si="110"/>
        <v>5</v>
      </c>
      <c r="GI36" s="22">
        <v>9.8</v>
      </c>
      <c r="GJ36" s="22">
        <f t="shared" si="111"/>
        <v>9.8</v>
      </c>
      <c r="GK36" s="22">
        <v>17.1</v>
      </c>
      <c r="GL36" s="22">
        <f t="shared" si="112"/>
        <v>17.1</v>
      </c>
      <c r="GM36" s="22">
        <v>11.1</v>
      </c>
      <c r="GN36" s="22">
        <f t="shared" si="113"/>
        <v>11.1</v>
      </c>
      <c r="GO36" s="22">
        <v>20.6</v>
      </c>
      <c r="GP36" s="22">
        <f t="shared" si="114"/>
        <v>20.6</v>
      </c>
      <c r="GQ36" s="22">
        <v>9.9</v>
      </c>
      <c r="GR36" s="22">
        <f t="shared" si="115"/>
        <v>9.9</v>
      </c>
      <c r="GS36" s="22">
        <v>19.1</v>
      </c>
      <c r="GT36" s="22">
        <f t="shared" si="116"/>
        <v>19.1</v>
      </c>
      <c r="GU36" s="22">
        <v>13.8</v>
      </c>
      <c r="GV36" s="22">
        <f t="shared" si="117"/>
        <v>13.8</v>
      </c>
      <c r="GW36" s="22">
        <v>18.8</v>
      </c>
      <c r="GX36" s="22">
        <f t="shared" si="118"/>
        <v>18.8</v>
      </c>
      <c r="GY36" s="22">
        <v>20.5</v>
      </c>
      <c r="GZ36" s="22">
        <f t="shared" si="119"/>
        <v>20.5</v>
      </c>
      <c r="HA36" s="22">
        <v>20.5</v>
      </c>
      <c r="HB36" s="22">
        <f t="shared" si="120"/>
        <v>20.5</v>
      </c>
      <c r="HC36" s="22">
        <v>20.5</v>
      </c>
      <c r="HD36" s="22">
        <f t="shared" si="121"/>
        <v>20.5</v>
      </c>
      <c r="HE36" s="22">
        <v>9.9</v>
      </c>
      <c r="HF36" s="22">
        <f t="shared" si="122"/>
        <v>9.9</v>
      </c>
      <c r="HG36" s="22">
        <v>22.4</v>
      </c>
      <c r="HH36" s="22">
        <f t="shared" si="123"/>
        <v>22.4</v>
      </c>
      <c r="HI36" s="22">
        <v>24.9</v>
      </c>
      <c r="HJ36" s="22">
        <f t="shared" si="124"/>
        <v>24.9</v>
      </c>
      <c r="HK36" s="22">
        <v>15.9</v>
      </c>
      <c r="HL36" s="22">
        <f t="shared" si="125"/>
        <v>15.9</v>
      </c>
      <c r="HM36" s="22">
        <v>9.1</v>
      </c>
      <c r="HN36" s="22">
        <f t="shared" si="126"/>
        <v>9.1</v>
      </c>
      <c r="HO36" s="22">
        <v>9.6</v>
      </c>
      <c r="HP36" s="24">
        <f t="shared" si="127"/>
        <v>9.6</v>
      </c>
      <c r="HQ36" s="22">
        <v>9.8</v>
      </c>
      <c r="HR36" s="22">
        <f t="shared" si="128"/>
        <v>9.8</v>
      </c>
      <c r="HS36" s="22">
        <v>9.9</v>
      </c>
      <c r="HT36" s="22">
        <f t="shared" si="129"/>
        <v>9.9</v>
      </c>
      <c r="HU36" s="22">
        <v>16.5</v>
      </c>
      <c r="HV36" s="22">
        <f t="shared" si="130"/>
        <v>16.5</v>
      </c>
      <c r="HW36" s="22">
        <v>17.3</v>
      </c>
      <c r="HX36" s="22">
        <f t="shared" si="131"/>
        <v>17.3</v>
      </c>
      <c r="HY36" s="22">
        <v>19.8</v>
      </c>
      <c r="HZ36" s="22">
        <f t="shared" si="132"/>
        <v>19.8</v>
      </c>
    </row>
    <row r="37" spans="1:234" s="9" customFormat="1" ht="16.5" customHeight="1">
      <c r="A37" s="30" t="s">
        <v>178</v>
      </c>
      <c r="B37" s="23" t="s">
        <v>179</v>
      </c>
      <c r="C37" s="22">
        <v>9.9</v>
      </c>
      <c r="D37" s="22">
        <f t="shared" si="134"/>
        <v>9.9</v>
      </c>
      <c r="E37" s="22">
        <v>15.3</v>
      </c>
      <c r="F37" s="22">
        <f t="shared" si="135"/>
        <v>15.3</v>
      </c>
      <c r="G37" s="22">
        <v>7.2</v>
      </c>
      <c r="H37" s="22">
        <f t="shared" si="23"/>
        <v>7.2</v>
      </c>
      <c r="I37" s="22">
        <v>10.5</v>
      </c>
      <c r="J37" s="22">
        <f t="shared" si="24"/>
        <v>10.5</v>
      </c>
      <c r="K37" s="22">
        <v>11</v>
      </c>
      <c r="L37" s="22">
        <f t="shared" si="25"/>
        <v>11</v>
      </c>
      <c r="M37" s="22">
        <v>8.2</v>
      </c>
      <c r="N37" s="22">
        <f t="shared" si="26"/>
        <v>8.2</v>
      </c>
      <c r="O37" s="22">
        <v>3.2</v>
      </c>
      <c r="P37" s="22">
        <f t="shared" si="136"/>
        <v>3.2</v>
      </c>
      <c r="Q37" s="22">
        <v>14.8</v>
      </c>
      <c r="R37" s="22">
        <f t="shared" si="27"/>
        <v>14.8</v>
      </c>
      <c r="S37" s="22">
        <v>4.5</v>
      </c>
      <c r="T37" s="22">
        <f t="shared" si="28"/>
        <v>4.5</v>
      </c>
      <c r="U37" s="22">
        <v>4.1</v>
      </c>
      <c r="V37" s="22">
        <f t="shared" si="29"/>
        <v>4.1</v>
      </c>
      <c r="W37" s="22">
        <v>15</v>
      </c>
      <c r="X37" s="22">
        <f t="shared" si="30"/>
        <v>15</v>
      </c>
      <c r="Y37" s="22">
        <v>2.5</v>
      </c>
      <c r="Z37" s="22">
        <f t="shared" si="31"/>
        <v>2.5</v>
      </c>
      <c r="AA37" s="22">
        <v>2.5</v>
      </c>
      <c r="AB37" s="22">
        <f t="shared" si="32"/>
        <v>2.5</v>
      </c>
      <c r="AC37" s="22">
        <v>2.5</v>
      </c>
      <c r="AD37" s="22">
        <f t="shared" si="33"/>
        <v>2.5</v>
      </c>
      <c r="AE37" s="22">
        <v>2.5</v>
      </c>
      <c r="AF37" s="22">
        <f t="shared" si="34"/>
        <v>2.5</v>
      </c>
      <c r="AG37" s="22">
        <v>2.5</v>
      </c>
      <c r="AH37" s="22">
        <f t="shared" si="35"/>
        <v>2.5</v>
      </c>
      <c r="AI37" s="22">
        <v>2.5</v>
      </c>
      <c r="AJ37" s="22">
        <f t="shared" si="36"/>
        <v>2.5</v>
      </c>
      <c r="AK37" s="22">
        <v>2.6</v>
      </c>
      <c r="AL37" s="22">
        <f t="shared" si="37"/>
        <v>2.6</v>
      </c>
      <c r="AM37" s="22">
        <v>2.6</v>
      </c>
      <c r="AN37" s="22">
        <f t="shared" si="38"/>
        <v>2.6</v>
      </c>
      <c r="AO37" s="22">
        <v>2.6</v>
      </c>
      <c r="AP37" s="22">
        <v>2.6</v>
      </c>
      <c r="AQ37" s="22">
        <v>2.6</v>
      </c>
      <c r="AR37" s="22">
        <f t="shared" si="39"/>
        <v>2.6</v>
      </c>
      <c r="AS37" s="22">
        <v>2.6</v>
      </c>
      <c r="AT37" s="22">
        <f t="shared" si="40"/>
        <v>2.6</v>
      </c>
      <c r="AU37" s="22">
        <v>2.5</v>
      </c>
      <c r="AV37" s="22">
        <f t="shared" si="41"/>
        <v>2.5</v>
      </c>
      <c r="AW37" s="22">
        <v>2.5</v>
      </c>
      <c r="AX37" s="22">
        <f t="shared" si="42"/>
        <v>2.5</v>
      </c>
      <c r="AY37" s="22">
        <v>2.6</v>
      </c>
      <c r="AZ37" s="22">
        <f t="shared" si="43"/>
        <v>2.6</v>
      </c>
      <c r="BA37" s="22">
        <v>2.5</v>
      </c>
      <c r="BB37" s="22">
        <f t="shared" si="44"/>
        <v>2.5</v>
      </c>
      <c r="BC37" s="22">
        <v>2.5</v>
      </c>
      <c r="BD37" s="22">
        <f t="shared" si="45"/>
        <v>2.5</v>
      </c>
      <c r="BE37" s="22">
        <v>2.6</v>
      </c>
      <c r="BF37" s="22">
        <f t="shared" si="46"/>
        <v>2.6</v>
      </c>
      <c r="BG37" s="22">
        <v>2.6</v>
      </c>
      <c r="BH37" s="22">
        <f t="shared" si="47"/>
        <v>2.6</v>
      </c>
      <c r="BI37" s="22">
        <v>3.9</v>
      </c>
      <c r="BJ37" s="22">
        <f t="shared" si="48"/>
        <v>3.9</v>
      </c>
      <c r="BK37" s="22">
        <v>3.9</v>
      </c>
      <c r="BL37" s="22">
        <f t="shared" si="49"/>
        <v>3.9</v>
      </c>
      <c r="BM37" s="22">
        <v>3.9</v>
      </c>
      <c r="BN37" s="22">
        <f t="shared" si="50"/>
        <v>3.9</v>
      </c>
      <c r="BO37" s="22">
        <v>15</v>
      </c>
      <c r="BP37" s="22">
        <f t="shared" si="51"/>
        <v>15</v>
      </c>
      <c r="BQ37" s="22">
        <v>7.8</v>
      </c>
      <c r="BR37" s="22">
        <f t="shared" si="52"/>
        <v>7.8</v>
      </c>
      <c r="BS37" s="22">
        <v>8.2</v>
      </c>
      <c r="BT37" s="22">
        <f t="shared" si="53"/>
        <v>8.2</v>
      </c>
      <c r="BU37" s="22">
        <v>11</v>
      </c>
      <c r="BV37" s="22">
        <f t="shared" si="54"/>
        <v>11</v>
      </c>
      <c r="BW37" s="22">
        <v>4.1</v>
      </c>
      <c r="BX37" s="22">
        <f t="shared" si="55"/>
        <v>4.1</v>
      </c>
      <c r="BY37" s="22">
        <v>4.1</v>
      </c>
      <c r="BZ37" s="22">
        <f t="shared" si="56"/>
        <v>4.1</v>
      </c>
      <c r="CA37" s="22">
        <v>4.4</v>
      </c>
      <c r="CB37" s="22">
        <f t="shared" si="57"/>
        <v>4.4</v>
      </c>
      <c r="CC37" s="22">
        <v>4.1</v>
      </c>
      <c r="CD37" s="22">
        <f t="shared" si="58"/>
        <v>4.1</v>
      </c>
      <c r="CE37" s="22">
        <v>4.1</v>
      </c>
      <c r="CF37" s="22">
        <f t="shared" si="59"/>
        <v>4.1</v>
      </c>
      <c r="CG37" s="22">
        <v>2.5</v>
      </c>
      <c r="CH37" s="22">
        <v>2.5</v>
      </c>
      <c r="CI37" s="22">
        <v>14.6</v>
      </c>
      <c r="CJ37" s="22">
        <f t="shared" si="60"/>
        <v>14.6</v>
      </c>
      <c r="CK37" s="22">
        <v>14.7</v>
      </c>
      <c r="CL37" s="22">
        <f t="shared" si="61"/>
        <v>14.7</v>
      </c>
      <c r="CM37" s="22">
        <v>8.3</v>
      </c>
      <c r="CN37" s="22">
        <f t="shared" si="62"/>
        <v>8.3</v>
      </c>
      <c r="CO37" s="22">
        <v>15.2</v>
      </c>
      <c r="CP37" s="22">
        <f t="shared" si="63"/>
        <v>15.2</v>
      </c>
      <c r="CQ37" s="22">
        <v>8.3</v>
      </c>
      <c r="CR37" s="22">
        <f t="shared" si="64"/>
        <v>8.3</v>
      </c>
      <c r="CS37" s="22">
        <v>10</v>
      </c>
      <c r="CT37" s="22">
        <f t="shared" si="65"/>
        <v>10</v>
      </c>
      <c r="CU37" s="22">
        <v>10</v>
      </c>
      <c r="CV37" s="22">
        <f t="shared" si="66"/>
        <v>10</v>
      </c>
      <c r="CW37" s="22">
        <v>4.1</v>
      </c>
      <c r="CX37" s="22">
        <f t="shared" si="67"/>
        <v>4.1</v>
      </c>
      <c r="CY37" s="22">
        <v>15</v>
      </c>
      <c r="CZ37" s="28">
        <f t="shared" si="68"/>
        <v>15</v>
      </c>
      <c r="DA37" s="22">
        <v>6.1</v>
      </c>
      <c r="DB37" s="28">
        <f t="shared" si="69"/>
        <v>6.1</v>
      </c>
      <c r="DC37" s="22">
        <v>3.3</v>
      </c>
      <c r="DD37" s="28">
        <f t="shared" si="70"/>
        <v>3.3</v>
      </c>
      <c r="DE37" s="22">
        <v>7.6</v>
      </c>
      <c r="DF37" s="22">
        <f t="shared" si="71"/>
        <v>7.6</v>
      </c>
      <c r="DG37" s="22">
        <v>7.7</v>
      </c>
      <c r="DH37" s="22">
        <f t="shared" si="72"/>
        <v>7.7</v>
      </c>
      <c r="DI37" s="22">
        <v>4</v>
      </c>
      <c r="DJ37" s="22">
        <f t="shared" si="73"/>
        <v>4</v>
      </c>
      <c r="DK37" s="22">
        <v>4</v>
      </c>
      <c r="DL37" s="22">
        <f t="shared" si="74"/>
        <v>4</v>
      </c>
      <c r="DM37" s="22">
        <v>4</v>
      </c>
      <c r="DN37" s="22">
        <f t="shared" si="75"/>
        <v>4</v>
      </c>
      <c r="DO37" s="22">
        <v>4.1</v>
      </c>
      <c r="DP37" s="22">
        <f t="shared" si="76"/>
        <v>4.1</v>
      </c>
      <c r="DQ37" s="22">
        <v>4</v>
      </c>
      <c r="DR37" s="22">
        <f t="shared" si="77"/>
        <v>4</v>
      </c>
      <c r="DS37" s="22">
        <v>9.4</v>
      </c>
      <c r="DT37" s="22">
        <f t="shared" si="78"/>
        <v>9.4</v>
      </c>
      <c r="DU37" s="22">
        <v>9</v>
      </c>
      <c r="DV37" s="22">
        <f t="shared" si="79"/>
        <v>9</v>
      </c>
      <c r="DW37" s="22">
        <v>7.2</v>
      </c>
      <c r="DX37" s="22">
        <f t="shared" si="80"/>
        <v>7.2</v>
      </c>
      <c r="DY37" s="22">
        <v>7.2</v>
      </c>
      <c r="DZ37" s="22">
        <f t="shared" si="81"/>
        <v>7.2</v>
      </c>
      <c r="EA37" s="22">
        <v>15.1</v>
      </c>
      <c r="EB37" s="22">
        <f t="shared" si="82"/>
        <v>15.1</v>
      </c>
      <c r="EC37" s="22">
        <v>15.3</v>
      </c>
      <c r="ED37" s="22">
        <f t="shared" si="83"/>
        <v>15.3</v>
      </c>
      <c r="EE37" s="22">
        <v>6.1</v>
      </c>
      <c r="EF37" s="22">
        <f t="shared" si="84"/>
        <v>6.1</v>
      </c>
      <c r="EG37" s="22">
        <v>9</v>
      </c>
      <c r="EH37" s="22">
        <f t="shared" si="85"/>
        <v>9</v>
      </c>
      <c r="EI37" s="22">
        <v>5</v>
      </c>
      <c r="EJ37" s="28">
        <f t="shared" si="86"/>
        <v>5</v>
      </c>
      <c r="EK37" s="22">
        <v>6.1</v>
      </c>
      <c r="EL37" s="22">
        <f t="shared" si="87"/>
        <v>6.1</v>
      </c>
      <c r="EM37" s="22">
        <v>7.2</v>
      </c>
      <c r="EN37" s="22">
        <f t="shared" si="88"/>
        <v>7.2</v>
      </c>
      <c r="EO37" s="22">
        <v>6.1</v>
      </c>
      <c r="EP37" s="22">
        <f t="shared" si="89"/>
        <v>6.1</v>
      </c>
      <c r="EQ37" s="22">
        <v>2.6</v>
      </c>
      <c r="ER37" s="22">
        <f t="shared" si="90"/>
        <v>2.6</v>
      </c>
      <c r="ES37" s="22">
        <v>6.2</v>
      </c>
      <c r="ET37" s="22">
        <f t="shared" si="91"/>
        <v>6.2</v>
      </c>
      <c r="EU37" s="22">
        <v>5.1</v>
      </c>
      <c r="EV37" s="22">
        <f t="shared" si="92"/>
        <v>5.1</v>
      </c>
      <c r="EW37" s="22">
        <v>2.6</v>
      </c>
      <c r="EX37" s="22">
        <f t="shared" si="133"/>
        <v>2.6</v>
      </c>
      <c r="EY37" s="22">
        <v>7.7</v>
      </c>
      <c r="EZ37" s="22">
        <f t="shared" si="93"/>
        <v>7.7</v>
      </c>
      <c r="FA37" s="22">
        <v>5.1</v>
      </c>
      <c r="FB37" s="22">
        <f t="shared" si="94"/>
        <v>5.1</v>
      </c>
      <c r="FC37" s="22">
        <v>5.1</v>
      </c>
      <c r="FD37" s="22">
        <f t="shared" si="95"/>
        <v>5.1</v>
      </c>
      <c r="FE37" s="22">
        <v>5.1</v>
      </c>
      <c r="FF37" s="22">
        <f t="shared" si="96"/>
        <v>5.1</v>
      </c>
      <c r="FG37" s="22">
        <v>5.1</v>
      </c>
      <c r="FH37" s="22">
        <f t="shared" si="97"/>
        <v>5.1</v>
      </c>
      <c r="FI37" s="22">
        <v>7.1</v>
      </c>
      <c r="FJ37" s="22">
        <f t="shared" si="98"/>
        <v>7.1</v>
      </c>
      <c r="FK37" s="22">
        <v>5.7</v>
      </c>
      <c r="FL37" s="22">
        <f t="shared" si="99"/>
        <v>5.7</v>
      </c>
      <c r="FM37" s="22">
        <v>5</v>
      </c>
      <c r="FN37" s="22">
        <f t="shared" si="100"/>
        <v>5</v>
      </c>
      <c r="FO37" s="22">
        <v>7.7</v>
      </c>
      <c r="FP37" s="22">
        <f t="shared" si="101"/>
        <v>7.7</v>
      </c>
      <c r="FQ37" s="22">
        <v>10.1</v>
      </c>
      <c r="FR37" s="22">
        <f t="shared" si="102"/>
        <v>10.1</v>
      </c>
      <c r="FS37" s="22">
        <v>10.6</v>
      </c>
      <c r="FT37" s="22">
        <f t="shared" si="103"/>
        <v>10.6</v>
      </c>
      <c r="FU37" s="22">
        <v>7.7</v>
      </c>
      <c r="FV37" s="22">
        <f t="shared" si="104"/>
        <v>7.7</v>
      </c>
      <c r="FW37" s="22">
        <v>12.5</v>
      </c>
      <c r="FX37" s="22">
        <f t="shared" si="105"/>
        <v>12.5</v>
      </c>
      <c r="FY37" s="22">
        <v>12.1</v>
      </c>
      <c r="FZ37" s="22">
        <f t="shared" si="106"/>
        <v>12.1</v>
      </c>
      <c r="GA37" s="22">
        <v>12.5</v>
      </c>
      <c r="GB37" s="22">
        <f t="shared" si="107"/>
        <v>12.5</v>
      </c>
      <c r="GC37" s="22">
        <v>7.7</v>
      </c>
      <c r="GD37" s="22">
        <f t="shared" si="108"/>
        <v>7.7</v>
      </c>
      <c r="GE37" s="22">
        <v>9.2</v>
      </c>
      <c r="GF37" s="22">
        <f t="shared" si="109"/>
        <v>9.2</v>
      </c>
      <c r="GG37" s="22">
        <v>2.6</v>
      </c>
      <c r="GH37" s="22">
        <f t="shared" si="110"/>
        <v>2.6</v>
      </c>
      <c r="GI37" s="22">
        <v>5.1</v>
      </c>
      <c r="GJ37" s="22">
        <f t="shared" si="111"/>
        <v>5.1</v>
      </c>
      <c r="GK37" s="22">
        <v>7.1</v>
      </c>
      <c r="GL37" s="22">
        <f t="shared" si="112"/>
        <v>7.1</v>
      </c>
      <c r="GM37" s="22">
        <v>4.5</v>
      </c>
      <c r="GN37" s="22">
        <f t="shared" si="113"/>
        <v>4.5</v>
      </c>
      <c r="GO37" s="22">
        <v>7.7</v>
      </c>
      <c r="GP37" s="22">
        <f t="shared" si="114"/>
        <v>7.7</v>
      </c>
      <c r="GQ37" s="22">
        <v>5.1</v>
      </c>
      <c r="GR37" s="22">
        <f t="shared" si="115"/>
        <v>5.1</v>
      </c>
      <c r="GS37" s="22">
        <v>13</v>
      </c>
      <c r="GT37" s="22">
        <f t="shared" si="116"/>
        <v>13</v>
      </c>
      <c r="GU37" s="22">
        <v>5.5</v>
      </c>
      <c r="GV37" s="22">
        <f t="shared" si="117"/>
        <v>5.5</v>
      </c>
      <c r="GW37" s="22">
        <v>8.5</v>
      </c>
      <c r="GX37" s="22">
        <f t="shared" si="118"/>
        <v>8.5</v>
      </c>
      <c r="GY37" s="22">
        <v>8.4</v>
      </c>
      <c r="GZ37" s="22">
        <f t="shared" si="119"/>
        <v>8.4</v>
      </c>
      <c r="HA37" s="22">
        <v>8.9</v>
      </c>
      <c r="HB37" s="22">
        <f t="shared" si="120"/>
        <v>8.9</v>
      </c>
      <c r="HC37" s="22">
        <v>8.9</v>
      </c>
      <c r="HD37" s="22">
        <f t="shared" si="121"/>
        <v>8.9</v>
      </c>
      <c r="HE37" s="22">
        <v>5.1</v>
      </c>
      <c r="HF37" s="22">
        <f t="shared" si="122"/>
        <v>5.1</v>
      </c>
      <c r="HG37" s="22">
        <v>12.5</v>
      </c>
      <c r="HH37" s="22">
        <f t="shared" si="123"/>
        <v>12.5</v>
      </c>
      <c r="HI37" s="22">
        <v>8.4</v>
      </c>
      <c r="HJ37" s="22">
        <f t="shared" si="124"/>
        <v>8.4</v>
      </c>
      <c r="HK37" s="22">
        <v>6.7</v>
      </c>
      <c r="HL37" s="22">
        <f t="shared" si="125"/>
        <v>6.7</v>
      </c>
      <c r="HM37" s="22">
        <v>5.1</v>
      </c>
      <c r="HN37" s="22">
        <f t="shared" si="126"/>
        <v>5.1</v>
      </c>
      <c r="HO37" s="22">
        <v>5.1</v>
      </c>
      <c r="HP37" s="24">
        <f t="shared" si="127"/>
        <v>5.1</v>
      </c>
      <c r="HQ37" s="22">
        <v>5.1</v>
      </c>
      <c r="HR37" s="22">
        <f t="shared" si="128"/>
        <v>5.1</v>
      </c>
      <c r="HS37" s="22">
        <v>5.1</v>
      </c>
      <c r="HT37" s="22">
        <f t="shared" si="129"/>
        <v>5.1</v>
      </c>
      <c r="HU37" s="22">
        <v>5.6</v>
      </c>
      <c r="HV37" s="22">
        <f t="shared" si="130"/>
        <v>5.6</v>
      </c>
      <c r="HW37" s="22">
        <v>7.8</v>
      </c>
      <c r="HX37" s="22">
        <f t="shared" si="131"/>
        <v>7.8</v>
      </c>
      <c r="HY37" s="22">
        <v>8.4</v>
      </c>
      <c r="HZ37" s="22">
        <f t="shared" si="132"/>
        <v>8.4</v>
      </c>
    </row>
    <row r="38" spans="1:234" s="9" customFormat="1" ht="18" customHeight="1">
      <c r="A38" s="30" t="s">
        <v>180</v>
      </c>
      <c r="B38" s="23" t="s">
        <v>181</v>
      </c>
      <c r="C38" s="22">
        <v>119.1</v>
      </c>
      <c r="D38" s="22">
        <f t="shared" si="134"/>
        <v>119.1</v>
      </c>
      <c r="E38" s="22">
        <v>79.4</v>
      </c>
      <c r="F38" s="22">
        <f t="shared" si="135"/>
        <v>79.4</v>
      </c>
      <c r="G38" s="22">
        <v>86</v>
      </c>
      <c r="H38" s="22">
        <f t="shared" si="23"/>
        <v>86</v>
      </c>
      <c r="I38" s="22">
        <v>125.7</v>
      </c>
      <c r="J38" s="22">
        <f t="shared" si="24"/>
        <v>125.7</v>
      </c>
      <c r="K38" s="22">
        <v>132.4</v>
      </c>
      <c r="L38" s="22">
        <f t="shared" si="25"/>
        <v>132.4</v>
      </c>
      <c r="M38" s="22">
        <v>99.3</v>
      </c>
      <c r="N38" s="22">
        <f t="shared" si="26"/>
        <v>99.3</v>
      </c>
      <c r="O38" s="22">
        <v>39.7</v>
      </c>
      <c r="P38" s="22">
        <f t="shared" si="136"/>
        <v>39.7</v>
      </c>
      <c r="Q38" s="22">
        <v>79.4</v>
      </c>
      <c r="R38" s="22">
        <f t="shared" si="27"/>
        <v>79.4</v>
      </c>
      <c r="S38" s="22">
        <v>53</v>
      </c>
      <c r="T38" s="22">
        <f t="shared" si="28"/>
        <v>53</v>
      </c>
      <c r="U38" s="22">
        <v>6.6</v>
      </c>
      <c r="V38" s="22">
        <f t="shared" si="29"/>
        <v>6.6</v>
      </c>
      <c r="W38" s="22">
        <v>79.4</v>
      </c>
      <c r="X38" s="22">
        <f t="shared" si="30"/>
        <v>79.4</v>
      </c>
      <c r="Y38" s="22">
        <v>8.5</v>
      </c>
      <c r="Z38" s="22">
        <f t="shared" si="31"/>
        <v>8.5</v>
      </c>
      <c r="AA38" s="22">
        <v>8.5</v>
      </c>
      <c r="AB38" s="22">
        <f t="shared" si="32"/>
        <v>8.5</v>
      </c>
      <c r="AC38" s="22">
        <v>8.5</v>
      </c>
      <c r="AD38" s="22">
        <f t="shared" si="33"/>
        <v>8.5</v>
      </c>
      <c r="AE38" s="22">
        <v>8.5</v>
      </c>
      <c r="AF38" s="22">
        <f t="shared" si="34"/>
        <v>8.5</v>
      </c>
      <c r="AG38" s="22">
        <v>8.5</v>
      </c>
      <c r="AH38" s="22">
        <f t="shared" si="35"/>
        <v>8.5</v>
      </c>
      <c r="AI38" s="22">
        <v>8.5</v>
      </c>
      <c r="AJ38" s="22">
        <f t="shared" si="36"/>
        <v>8.5</v>
      </c>
      <c r="AK38" s="22">
        <v>6.6</v>
      </c>
      <c r="AL38" s="22">
        <f t="shared" si="37"/>
        <v>6.6</v>
      </c>
      <c r="AM38" s="22">
        <v>8.5</v>
      </c>
      <c r="AN38" s="22">
        <f t="shared" si="38"/>
        <v>8.5</v>
      </c>
      <c r="AO38" s="22">
        <v>8.5</v>
      </c>
      <c r="AP38" s="22">
        <v>8.5</v>
      </c>
      <c r="AQ38" s="22">
        <v>8.5</v>
      </c>
      <c r="AR38" s="22">
        <f t="shared" si="39"/>
        <v>8.5</v>
      </c>
      <c r="AS38" s="22">
        <v>8.5</v>
      </c>
      <c r="AT38" s="22">
        <f t="shared" si="40"/>
        <v>8.5</v>
      </c>
      <c r="AU38" s="22">
        <v>6.6</v>
      </c>
      <c r="AV38" s="22">
        <f t="shared" si="41"/>
        <v>6.6</v>
      </c>
      <c r="AW38" s="22">
        <v>8.5</v>
      </c>
      <c r="AX38" s="22">
        <f t="shared" si="42"/>
        <v>8.5</v>
      </c>
      <c r="AY38" s="22">
        <v>8.5</v>
      </c>
      <c r="AZ38" s="22">
        <f t="shared" si="43"/>
        <v>8.5</v>
      </c>
      <c r="BA38" s="22">
        <v>8.5</v>
      </c>
      <c r="BB38" s="22">
        <f t="shared" si="44"/>
        <v>8.5</v>
      </c>
      <c r="BC38" s="22">
        <v>8.5</v>
      </c>
      <c r="BD38" s="22">
        <f t="shared" si="45"/>
        <v>8.5</v>
      </c>
      <c r="BE38" s="22">
        <v>8.5</v>
      </c>
      <c r="BF38" s="22">
        <f t="shared" si="46"/>
        <v>8.5</v>
      </c>
      <c r="BG38" s="22">
        <v>8.5</v>
      </c>
      <c r="BH38" s="22">
        <f t="shared" si="47"/>
        <v>8.5</v>
      </c>
      <c r="BI38" s="22">
        <v>19.8</v>
      </c>
      <c r="BJ38" s="22">
        <f t="shared" si="48"/>
        <v>19.8</v>
      </c>
      <c r="BK38" s="22">
        <v>19.8</v>
      </c>
      <c r="BL38" s="22">
        <f t="shared" si="49"/>
        <v>19.8</v>
      </c>
      <c r="BM38" s="22">
        <v>19.8</v>
      </c>
      <c r="BN38" s="22">
        <f t="shared" si="50"/>
        <v>19.8</v>
      </c>
      <c r="BO38" s="22">
        <v>79.4</v>
      </c>
      <c r="BP38" s="22">
        <f t="shared" si="51"/>
        <v>79.4</v>
      </c>
      <c r="BQ38" s="22">
        <v>92.6</v>
      </c>
      <c r="BR38" s="22">
        <f t="shared" si="52"/>
        <v>92.6</v>
      </c>
      <c r="BS38" s="22">
        <v>99.2</v>
      </c>
      <c r="BT38" s="22">
        <f t="shared" si="53"/>
        <v>99.2</v>
      </c>
      <c r="BU38" s="22">
        <v>132.3</v>
      </c>
      <c r="BV38" s="22">
        <f t="shared" si="54"/>
        <v>132.3</v>
      </c>
      <c r="BW38" s="22">
        <v>6.6</v>
      </c>
      <c r="BX38" s="22">
        <f t="shared" si="55"/>
        <v>6.6</v>
      </c>
      <c r="BY38" s="22">
        <v>6.5</v>
      </c>
      <c r="BZ38" s="22">
        <f t="shared" si="56"/>
        <v>6.5</v>
      </c>
      <c r="CA38" s="22">
        <v>6.4</v>
      </c>
      <c r="CB38" s="22">
        <f t="shared" si="57"/>
        <v>6.4</v>
      </c>
      <c r="CC38" s="22">
        <v>6.5</v>
      </c>
      <c r="CD38" s="22">
        <f t="shared" si="58"/>
        <v>6.5</v>
      </c>
      <c r="CE38" s="22">
        <v>6.7</v>
      </c>
      <c r="CF38" s="22">
        <f t="shared" si="59"/>
        <v>6.7</v>
      </c>
      <c r="CG38" s="22"/>
      <c r="CH38" s="22"/>
      <c r="CI38" s="22">
        <v>79.2</v>
      </c>
      <c r="CJ38" s="22">
        <f t="shared" si="60"/>
        <v>79.2</v>
      </c>
      <c r="CK38" s="22">
        <v>79.4</v>
      </c>
      <c r="CL38" s="22">
        <f t="shared" si="61"/>
        <v>79.4</v>
      </c>
      <c r="CM38" s="22">
        <v>99.2</v>
      </c>
      <c r="CN38" s="22">
        <f t="shared" si="62"/>
        <v>99.2</v>
      </c>
      <c r="CO38" s="22">
        <v>79.4</v>
      </c>
      <c r="CP38" s="22">
        <f t="shared" si="63"/>
        <v>79.4</v>
      </c>
      <c r="CQ38" s="22">
        <v>99.2</v>
      </c>
      <c r="CR38" s="22">
        <f t="shared" si="64"/>
        <v>99.2</v>
      </c>
      <c r="CS38" s="22">
        <v>119.1</v>
      </c>
      <c r="CT38" s="22">
        <f t="shared" si="65"/>
        <v>119.1</v>
      </c>
      <c r="CU38" s="22">
        <v>119.1</v>
      </c>
      <c r="CV38" s="22">
        <f t="shared" si="66"/>
        <v>119.1</v>
      </c>
      <c r="CW38" s="22">
        <v>6.6</v>
      </c>
      <c r="CX38" s="22">
        <f t="shared" si="67"/>
        <v>6.6</v>
      </c>
      <c r="CY38" s="22">
        <v>79.4</v>
      </c>
      <c r="CZ38" s="28">
        <f t="shared" si="68"/>
        <v>79.4</v>
      </c>
      <c r="DA38" s="22">
        <v>72.7</v>
      </c>
      <c r="DB38" s="28">
        <f t="shared" si="69"/>
        <v>72.7</v>
      </c>
      <c r="DC38" s="22">
        <v>9.6</v>
      </c>
      <c r="DD38" s="28">
        <f t="shared" si="70"/>
        <v>9.6</v>
      </c>
      <c r="DE38" s="22">
        <v>39.7</v>
      </c>
      <c r="DF38" s="22">
        <f t="shared" si="71"/>
        <v>39.7</v>
      </c>
      <c r="DG38" s="22">
        <v>39.7</v>
      </c>
      <c r="DH38" s="22">
        <f t="shared" si="72"/>
        <v>39.7</v>
      </c>
      <c r="DI38" s="22">
        <v>6.6</v>
      </c>
      <c r="DJ38" s="22">
        <f t="shared" si="73"/>
        <v>6.6</v>
      </c>
      <c r="DK38" s="22">
        <v>6.6</v>
      </c>
      <c r="DL38" s="22">
        <f t="shared" si="74"/>
        <v>6.6</v>
      </c>
      <c r="DM38" s="22">
        <v>6.6</v>
      </c>
      <c r="DN38" s="22">
        <f t="shared" si="75"/>
        <v>6.6</v>
      </c>
      <c r="DO38" s="22">
        <v>6.6</v>
      </c>
      <c r="DP38" s="22">
        <f t="shared" si="76"/>
        <v>6.6</v>
      </c>
      <c r="DQ38" s="22">
        <v>6.6</v>
      </c>
      <c r="DR38" s="22">
        <f t="shared" si="77"/>
        <v>6.6</v>
      </c>
      <c r="DS38" s="22">
        <v>112.5</v>
      </c>
      <c r="DT38" s="22">
        <f t="shared" si="78"/>
        <v>112.5</v>
      </c>
      <c r="DU38" s="22">
        <v>106</v>
      </c>
      <c r="DV38" s="22">
        <f t="shared" si="79"/>
        <v>106</v>
      </c>
      <c r="DW38" s="22">
        <v>39.7</v>
      </c>
      <c r="DX38" s="22">
        <f t="shared" si="80"/>
        <v>39.7</v>
      </c>
      <c r="DY38" s="22">
        <v>39.7</v>
      </c>
      <c r="DZ38" s="22">
        <f t="shared" si="81"/>
        <v>39.7</v>
      </c>
      <c r="EA38" s="22">
        <v>79.4</v>
      </c>
      <c r="EB38" s="22">
        <f t="shared" si="82"/>
        <v>79.4</v>
      </c>
      <c r="EC38" s="22">
        <v>79.4</v>
      </c>
      <c r="ED38" s="22">
        <f t="shared" si="83"/>
        <v>79.4</v>
      </c>
      <c r="EE38" s="22">
        <v>39.7</v>
      </c>
      <c r="EF38" s="22">
        <f t="shared" si="84"/>
        <v>39.7</v>
      </c>
      <c r="EG38" s="22">
        <v>105.9</v>
      </c>
      <c r="EH38" s="22">
        <f t="shared" si="85"/>
        <v>105.9</v>
      </c>
      <c r="EI38" s="22">
        <v>59.5</v>
      </c>
      <c r="EJ38" s="28">
        <f t="shared" si="86"/>
        <v>59.5</v>
      </c>
      <c r="EK38" s="22">
        <v>39.7</v>
      </c>
      <c r="EL38" s="22">
        <f t="shared" si="87"/>
        <v>39.7</v>
      </c>
      <c r="EM38" s="22">
        <v>39.7</v>
      </c>
      <c r="EN38" s="22">
        <f t="shared" si="88"/>
        <v>39.7</v>
      </c>
      <c r="EO38" s="22">
        <v>39.7</v>
      </c>
      <c r="EP38" s="22">
        <f t="shared" si="89"/>
        <v>39.7</v>
      </c>
      <c r="EQ38" s="22">
        <v>13.2</v>
      </c>
      <c r="ER38" s="22">
        <f t="shared" si="90"/>
        <v>13.2</v>
      </c>
      <c r="ES38" s="22">
        <v>72.8</v>
      </c>
      <c r="ET38" s="22">
        <f t="shared" si="91"/>
        <v>72.8</v>
      </c>
      <c r="EU38" s="22">
        <v>26.4</v>
      </c>
      <c r="EV38" s="22">
        <f t="shared" si="92"/>
        <v>26.4</v>
      </c>
      <c r="EW38" s="22">
        <v>13.1</v>
      </c>
      <c r="EX38" s="22">
        <f t="shared" si="133"/>
        <v>13.1</v>
      </c>
      <c r="EY38" s="22">
        <v>39.7</v>
      </c>
      <c r="EZ38" s="22">
        <f t="shared" si="93"/>
        <v>39.7</v>
      </c>
      <c r="FA38" s="22">
        <v>26.4</v>
      </c>
      <c r="FB38" s="22">
        <f t="shared" si="94"/>
        <v>26.4</v>
      </c>
      <c r="FC38" s="22">
        <v>26.4</v>
      </c>
      <c r="FD38" s="22">
        <f t="shared" si="95"/>
        <v>26.4</v>
      </c>
      <c r="FE38" s="22">
        <v>26.4</v>
      </c>
      <c r="FF38" s="22">
        <f t="shared" si="96"/>
        <v>26.4</v>
      </c>
      <c r="FG38" s="22">
        <v>26.4</v>
      </c>
      <c r="FH38" s="22">
        <f t="shared" si="97"/>
        <v>26.4</v>
      </c>
      <c r="FI38" s="22">
        <v>79.4</v>
      </c>
      <c r="FJ38" s="22">
        <f t="shared" si="98"/>
        <v>79.4</v>
      </c>
      <c r="FK38" s="22">
        <v>66.1</v>
      </c>
      <c r="FL38" s="22">
        <f t="shared" si="99"/>
        <v>66.1</v>
      </c>
      <c r="FM38" s="22">
        <v>59.5</v>
      </c>
      <c r="FN38" s="22">
        <f t="shared" si="100"/>
        <v>59.5</v>
      </c>
      <c r="FO38" s="22">
        <v>38.6</v>
      </c>
      <c r="FP38" s="22">
        <f t="shared" si="101"/>
        <v>38.6</v>
      </c>
      <c r="FQ38" s="22">
        <v>112.5</v>
      </c>
      <c r="FR38" s="22">
        <f t="shared" si="102"/>
        <v>112.5</v>
      </c>
      <c r="FS38" s="22">
        <v>119.1</v>
      </c>
      <c r="FT38" s="22">
        <f t="shared" si="103"/>
        <v>119.1</v>
      </c>
      <c r="FU38" s="22">
        <v>39.7</v>
      </c>
      <c r="FV38" s="22">
        <f t="shared" si="104"/>
        <v>39.7</v>
      </c>
      <c r="FW38" s="22">
        <v>52.9</v>
      </c>
      <c r="FX38" s="22">
        <f t="shared" si="105"/>
        <v>52.9</v>
      </c>
      <c r="FY38" s="22">
        <v>145.5</v>
      </c>
      <c r="FZ38" s="22">
        <f t="shared" si="106"/>
        <v>145.5</v>
      </c>
      <c r="GA38" s="22">
        <v>52.9</v>
      </c>
      <c r="GB38" s="22">
        <f t="shared" si="107"/>
        <v>52.9</v>
      </c>
      <c r="GC38" s="22">
        <v>92.6</v>
      </c>
      <c r="GD38" s="22">
        <f t="shared" si="108"/>
        <v>92.6</v>
      </c>
      <c r="GE38" s="22">
        <v>112.5</v>
      </c>
      <c r="GF38" s="22">
        <f t="shared" si="109"/>
        <v>112.5</v>
      </c>
      <c r="GG38" s="22">
        <v>13.2</v>
      </c>
      <c r="GH38" s="22">
        <f t="shared" si="110"/>
        <v>13.2</v>
      </c>
      <c r="GI38" s="22">
        <v>26.5</v>
      </c>
      <c r="GJ38" s="22">
        <f t="shared" si="111"/>
        <v>26.5</v>
      </c>
      <c r="GK38" s="22">
        <v>86</v>
      </c>
      <c r="GL38" s="22">
        <f t="shared" si="112"/>
        <v>86</v>
      </c>
      <c r="GM38" s="22">
        <v>53</v>
      </c>
      <c r="GN38" s="22">
        <f t="shared" si="113"/>
        <v>53</v>
      </c>
      <c r="GO38" s="22">
        <v>92.5</v>
      </c>
      <c r="GP38" s="22">
        <f t="shared" si="114"/>
        <v>92.5</v>
      </c>
      <c r="GQ38" s="22">
        <v>26.5</v>
      </c>
      <c r="GR38" s="22">
        <f t="shared" si="115"/>
        <v>26.5</v>
      </c>
      <c r="GS38" s="22">
        <v>206</v>
      </c>
      <c r="GT38" s="22">
        <f t="shared" si="116"/>
        <v>206</v>
      </c>
      <c r="GU38" s="22">
        <v>66.1</v>
      </c>
      <c r="GV38" s="22">
        <f t="shared" si="117"/>
        <v>66.1</v>
      </c>
      <c r="GW38" s="22">
        <v>99.2</v>
      </c>
      <c r="GX38" s="22">
        <f t="shared" si="118"/>
        <v>99.2</v>
      </c>
      <c r="GY38" s="22">
        <v>99.2</v>
      </c>
      <c r="GZ38" s="22">
        <f t="shared" si="119"/>
        <v>99.2</v>
      </c>
      <c r="HA38" s="22">
        <v>105.9</v>
      </c>
      <c r="HB38" s="22">
        <f t="shared" si="120"/>
        <v>105.9</v>
      </c>
      <c r="HC38" s="22">
        <v>105.9</v>
      </c>
      <c r="HD38" s="22">
        <f t="shared" si="121"/>
        <v>105.9</v>
      </c>
      <c r="HE38" s="22">
        <v>26.5</v>
      </c>
      <c r="HF38" s="22">
        <f t="shared" si="122"/>
        <v>26.5</v>
      </c>
      <c r="HG38" s="22">
        <v>52.9</v>
      </c>
      <c r="HH38" s="22">
        <f t="shared" si="123"/>
        <v>52.9</v>
      </c>
      <c r="HI38" s="22">
        <v>99.2</v>
      </c>
      <c r="HJ38" s="22">
        <f t="shared" si="124"/>
        <v>99.2</v>
      </c>
      <c r="HK38" s="22">
        <v>79.4</v>
      </c>
      <c r="HL38" s="22">
        <f t="shared" si="125"/>
        <v>79.4</v>
      </c>
      <c r="HM38" s="22">
        <v>26.5</v>
      </c>
      <c r="HN38" s="22">
        <f t="shared" si="126"/>
        <v>26.5</v>
      </c>
      <c r="HO38" s="22">
        <v>26.4</v>
      </c>
      <c r="HP38" s="24">
        <f t="shared" si="127"/>
        <v>26.4</v>
      </c>
      <c r="HQ38" s="22">
        <v>26.5</v>
      </c>
      <c r="HR38" s="22">
        <f t="shared" si="128"/>
        <v>26.5</v>
      </c>
      <c r="HS38" s="22">
        <v>26.5</v>
      </c>
      <c r="HT38" s="22">
        <f t="shared" si="129"/>
        <v>26.5</v>
      </c>
      <c r="HU38" s="22">
        <v>66.2</v>
      </c>
      <c r="HV38" s="22">
        <f t="shared" si="130"/>
        <v>66.2</v>
      </c>
      <c r="HW38" s="22">
        <v>92.6</v>
      </c>
      <c r="HX38" s="22">
        <f t="shared" si="131"/>
        <v>92.6</v>
      </c>
      <c r="HY38" s="22">
        <v>99.2</v>
      </c>
      <c r="HZ38" s="22">
        <f t="shared" si="132"/>
        <v>99.2</v>
      </c>
    </row>
    <row r="39" spans="1:234" ht="12.75">
      <c r="A39" s="11"/>
      <c r="B39" s="17" t="s">
        <v>150</v>
      </c>
      <c r="C39" s="21">
        <f aca="true" t="shared" si="137" ref="C39:BN39">C25</f>
        <v>3708.7</v>
      </c>
      <c r="D39" s="21">
        <f t="shared" si="137"/>
        <v>3708.7</v>
      </c>
      <c r="E39" s="21">
        <f t="shared" si="137"/>
        <v>4143.9</v>
      </c>
      <c r="F39" s="21">
        <f t="shared" si="137"/>
        <v>4143.9</v>
      </c>
      <c r="G39" s="21">
        <f t="shared" si="137"/>
        <v>2506.5</v>
      </c>
      <c r="H39" s="21">
        <f t="shared" si="137"/>
        <v>2506.5</v>
      </c>
      <c r="I39" s="21">
        <f t="shared" si="137"/>
        <v>3568.4</v>
      </c>
      <c r="J39" s="21">
        <f t="shared" si="137"/>
        <v>3568.4</v>
      </c>
      <c r="K39" s="21">
        <f t="shared" si="137"/>
        <v>3924.8</v>
      </c>
      <c r="L39" s="21">
        <f t="shared" si="137"/>
        <v>3924.8</v>
      </c>
      <c r="M39" s="21">
        <f t="shared" si="137"/>
        <v>3028.7</v>
      </c>
      <c r="N39" s="21">
        <f t="shared" si="137"/>
        <v>3028.7</v>
      </c>
      <c r="O39" s="21">
        <f t="shared" si="137"/>
        <v>1270</v>
      </c>
      <c r="P39" s="21">
        <f t="shared" si="137"/>
        <v>1270</v>
      </c>
      <c r="Q39" s="21">
        <f t="shared" si="137"/>
        <v>3860.4000000000005</v>
      </c>
      <c r="R39" s="21">
        <f t="shared" si="137"/>
        <v>3860.4000000000005</v>
      </c>
      <c r="S39" s="21">
        <f t="shared" si="137"/>
        <v>1733.3999999999999</v>
      </c>
      <c r="T39" s="21">
        <f t="shared" si="137"/>
        <v>1733.3999999999999</v>
      </c>
      <c r="U39" s="21">
        <f t="shared" si="137"/>
        <v>1640.5999999999997</v>
      </c>
      <c r="V39" s="21">
        <f t="shared" si="137"/>
        <v>1640.5999999999997</v>
      </c>
      <c r="W39" s="21">
        <f t="shared" si="137"/>
        <v>4046.100000000001</v>
      </c>
      <c r="X39" s="21">
        <f t="shared" si="137"/>
        <v>4046.100000000001</v>
      </c>
      <c r="Y39" s="21">
        <f t="shared" si="137"/>
        <v>747.1000000000001</v>
      </c>
      <c r="Z39" s="21">
        <f t="shared" si="137"/>
        <v>747.1000000000001</v>
      </c>
      <c r="AA39" s="21">
        <f t="shared" si="137"/>
        <v>764.8</v>
      </c>
      <c r="AB39" s="21">
        <f t="shared" si="137"/>
        <v>764.8</v>
      </c>
      <c r="AC39" s="21">
        <f t="shared" si="137"/>
        <v>756.2</v>
      </c>
      <c r="AD39" s="21">
        <f t="shared" si="137"/>
        <v>756.2</v>
      </c>
      <c r="AE39" s="21">
        <f t="shared" si="137"/>
        <v>800.2</v>
      </c>
      <c r="AF39" s="21">
        <f t="shared" si="137"/>
        <v>800.2</v>
      </c>
      <c r="AG39" s="21">
        <f t="shared" si="137"/>
        <v>752.9000000000001</v>
      </c>
      <c r="AH39" s="21">
        <f t="shared" si="137"/>
        <v>752.9000000000001</v>
      </c>
      <c r="AI39" s="21">
        <f t="shared" si="137"/>
        <v>739.8000000000001</v>
      </c>
      <c r="AJ39" s="21">
        <f t="shared" si="137"/>
        <v>739.8000000000001</v>
      </c>
      <c r="AK39" s="21">
        <f t="shared" si="137"/>
        <v>736.6000000000001</v>
      </c>
      <c r="AL39" s="21">
        <f t="shared" si="137"/>
        <v>736.6000000000001</v>
      </c>
      <c r="AM39" s="21">
        <f t="shared" si="137"/>
        <v>720.7000000000002</v>
      </c>
      <c r="AN39" s="21">
        <f t="shared" si="137"/>
        <v>720.7000000000002</v>
      </c>
      <c r="AO39" s="21">
        <f t="shared" si="137"/>
        <v>719.4000000000001</v>
      </c>
      <c r="AP39" s="22">
        <f t="shared" si="137"/>
        <v>719.4000000000001</v>
      </c>
      <c r="AQ39" s="21">
        <f t="shared" si="137"/>
        <v>755.2000000000002</v>
      </c>
      <c r="AR39" s="21">
        <f t="shared" si="137"/>
        <v>755.2000000000002</v>
      </c>
      <c r="AS39" s="21">
        <f t="shared" si="137"/>
        <v>731.8</v>
      </c>
      <c r="AT39" s="21">
        <f t="shared" si="137"/>
        <v>731.8</v>
      </c>
      <c r="AU39" s="21">
        <f t="shared" si="137"/>
        <v>639.8000000000001</v>
      </c>
      <c r="AV39" s="21">
        <f t="shared" si="137"/>
        <v>639.8000000000001</v>
      </c>
      <c r="AW39" s="21">
        <f t="shared" si="137"/>
        <v>753.3</v>
      </c>
      <c r="AX39" s="21">
        <f t="shared" si="137"/>
        <v>753.3</v>
      </c>
      <c r="AY39" s="21">
        <f t="shared" si="137"/>
        <v>749.9000000000001</v>
      </c>
      <c r="AZ39" s="21">
        <f t="shared" si="137"/>
        <v>749.9000000000001</v>
      </c>
      <c r="BA39" s="21">
        <f t="shared" si="137"/>
        <v>740.5</v>
      </c>
      <c r="BB39" s="21">
        <f t="shared" si="137"/>
        <v>740.5</v>
      </c>
      <c r="BC39" s="21">
        <f t="shared" si="137"/>
        <v>742.8000000000002</v>
      </c>
      <c r="BD39" s="21">
        <f t="shared" si="137"/>
        <v>742.8000000000002</v>
      </c>
      <c r="BE39" s="21">
        <f t="shared" si="137"/>
        <v>722.8000000000002</v>
      </c>
      <c r="BF39" s="21">
        <f t="shared" si="137"/>
        <v>722.8000000000002</v>
      </c>
      <c r="BG39" s="21">
        <f t="shared" si="137"/>
        <v>742.7000000000002</v>
      </c>
      <c r="BH39" s="21">
        <f t="shared" si="137"/>
        <v>742.7000000000002</v>
      </c>
      <c r="BI39" s="21">
        <f t="shared" si="137"/>
        <v>846.4</v>
      </c>
      <c r="BJ39" s="21">
        <f t="shared" si="137"/>
        <v>846.4</v>
      </c>
      <c r="BK39" s="21">
        <f t="shared" si="137"/>
        <v>952.2999999999998</v>
      </c>
      <c r="BL39" s="21">
        <f t="shared" si="137"/>
        <v>952.2999999999998</v>
      </c>
      <c r="BM39" s="21">
        <f t="shared" si="137"/>
        <v>1066.1000000000001</v>
      </c>
      <c r="BN39" s="21">
        <f t="shared" si="137"/>
        <v>1066.1000000000001</v>
      </c>
      <c r="BO39" s="21">
        <f aca="true" t="shared" si="138" ref="BO39:DZ39">BO25</f>
        <v>4156.8</v>
      </c>
      <c r="BP39" s="21">
        <f t="shared" si="138"/>
        <v>4156.8</v>
      </c>
      <c r="BQ39" s="21">
        <f t="shared" si="138"/>
        <v>2762.8</v>
      </c>
      <c r="BR39" s="21">
        <f t="shared" si="138"/>
        <v>2762.8</v>
      </c>
      <c r="BS39" s="21">
        <f t="shared" si="138"/>
        <v>3097.2999999999997</v>
      </c>
      <c r="BT39" s="21">
        <f t="shared" si="138"/>
        <v>3097.2999999999997</v>
      </c>
      <c r="BU39" s="21">
        <f t="shared" si="138"/>
        <v>4112</v>
      </c>
      <c r="BV39" s="21">
        <f t="shared" si="138"/>
        <v>4112</v>
      </c>
      <c r="BW39" s="21">
        <f t="shared" si="138"/>
        <v>1403.8999999999996</v>
      </c>
      <c r="BX39" s="21">
        <f t="shared" si="138"/>
        <v>1403.8999999999996</v>
      </c>
      <c r="BY39" s="21">
        <f t="shared" si="138"/>
        <v>1398.6</v>
      </c>
      <c r="BZ39" s="21">
        <f t="shared" si="138"/>
        <v>1398.6</v>
      </c>
      <c r="CA39" s="21">
        <f t="shared" si="138"/>
        <v>1317.2</v>
      </c>
      <c r="CB39" s="21">
        <f t="shared" si="138"/>
        <v>1317.2</v>
      </c>
      <c r="CC39" s="21">
        <f t="shared" si="138"/>
        <v>1394.3999999999999</v>
      </c>
      <c r="CD39" s="21">
        <f t="shared" si="138"/>
        <v>1394.3999999999999</v>
      </c>
      <c r="CE39" s="21">
        <f t="shared" si="138"/>
        <v>1490.5999999999997</v>
      </c>
      <c r="CF39" s="21">
        <f t="shared" si="138"/>
        <v>1490.5999999999997</v>
      </c>
      <c r="CG39" s="21">
        <f t="shared" si="138"/>
        <v>982.2</v>
      </c>
      <c r="CH39" s="21">
        <f t="shared" si="138"/>
        <v>982.2</v>
      </c>
      <c r="CI39" s="21">
        <f t="shared" si="138"/>
        <v>4333.9</v>
      </c>
      <c r="CJ39" s="21">
        <f t="shared" si="138"/>
        <v>4333.9</v>
      </c>
      <c r="CK39" s="21">
        <f t="shared" si="138"/>
        <v>4219.4</v>
      </c>
      <c r="CL39" s="21">
        <f t="shared" si="138"/>
        <v>4219.4</v>
      </c>
      <c r="CM39" s="21">
        <f t="shared" si="138"/>
        <v>2957.5</v>
      </c>
      <c r="CN39" s="21">
        <f t="shared" si="138"/>
        <v>2957.5</v>
      </c>
      <c r="CO39" s="21">
        <f t="shared" si="138"/>
        <v>4171</v>
      </c>
      <c r="CP39" s="21">
        <f t="shared" si="138"/>
        <v>4171</v>
      </c>
      <c r="CQ39" s="21">
        <f t="shared" si="138"/>
        <v>2827.6</v>
      </c>
      <c r="CR39" s="21">
        <f t="shared" si="138"/>
        <v>2827.6</v>
      </c>
      <c r="CS39" s="21">
        <f t="shared" si="138"/>
        <v>3411.399999999999</v>
      </c>
      <c r="CT39" s="21">
        <f t="shared" si="138"/>
        <v>3411.399999999999</v>
      </c>
      <c r="CU39" s="21">
        <f t="shared" si="138"/>
        <v>3442.7999999999997</v>
      </c>
      <c r="CV39" s="21">
        <f t="shared" si="138"/>
        <v>3442.7999999999997</v>
      </c>
      <c r="CW39" s="21">
        <f t="shared" si="138"/>
        <v>1640.3</v>
      </c>
      <c r="CX39" s="21">
        <f t="shared" si="138"/>
        <v>1640.3</v>
      </c>
      <c r="CY39" s="21">
        <f t="shared" si="138"/>
        <v>3961.2999999999997</v>
      </c>
      <c r="CZ39" s="21">
        <f t="shared" si="138"/>
        <v>3961.2999999999997</v>
      </c>
      <c r="DA39" s="21">
        <f t="shared" si="138"/>
        <v>2216.7999999999997</v>
      </c>
      <c r="DB39" s="21">
        <f t="shared" si="138"/>
        <v>2216.7999999999997</v>
      </c>
      <c r="DC39" s="21">
        <f t="shared" si="138"/>
        <v>888.2499999999999</v>
      </c>
      <c r="DD39" s="21">
        <f t="shared" si="138"/>
        <v>888.2499999999999</v>
      </c>
      <c r="DE39" s="21">
        <f t="shared" si="138"/>
        <v>2258.7</v>
      </c>
      <c r="DF39" s="21">
        <f t="shared" si="138"/>
        <v>2258.7</v>
      </c>
      <c r="DG39" s="21">
        <f t="shared" si="138"/>
        <v>2102.9999999999995</v>
      </c>
      <c r="DH39" s="21">
        <f t="shared" si="138"/>
        <v>2102.9999999999995</v>
      </c>
      <c r="DI39" s="21">
        <f t="shared" si="138"/>
        <v>1439.6999999999998</v>
      </c>
      <c r="DJ39" s="21">
        <f t="shared" si="138"/>
        <v>1439.6999999999998</v>
      </c>
      <c r="DK39" s="21">
        <f t="shared" si="138"/>
        <v>1364.5</v>
      </c>
      <c r="DL39" s="21">
        <f t="shared" si="138"/>
        <v>1364.5</v>
      </c>
      <c r="DM39" s="21">
        <f t="shared" si="138"/>
        <v>1519.9</v>
      </c>
      <c r="DN39" s="21">
        <f t="shared" si="138"/>
        <v>1519.9</v>
      </c>
      <c r="DO39" s="21">
        <f t="shared" si="138"/>
        <v>1388.9999999999995</v>
      </c>
      <c r="DP39" s="21">
        <f t="shared" si="138"/>
        <v>1388.9999999999995</v>
      </c>
      <c r="DQ39" s="21">
        <f t="shared" si="138"/>
        <v>1538.9999999999998</v>
      </c>
      <c r="DR39" s="21">
        <f t="shared" si="138"/>
        <v>1538.9999999999998</v>
      </c>
      <c r="DS39" s="21">
        <f t="shared" si="138"/>
        <v>3692.9</v>
      </c>
      <c r="DT39" s="21">
        <f t="shared" si="138"/>
        <v>3692.9</v>
      </c>
      <c r="DU39" s="21">
        <f t="shared" si="138"/>
        <v>3029.7000000000003</v>
      </c>
      <c r="DV39" s="21">
        <f t="shared" si="138"/>
        <v>3029.7000000000003</v>
      </c>
      <c r="DW39" s="21">
        <f t="shared" si="138"/>
        <v>2176.4</v>
      </c>
      <c r="DX39" s="21">
        <f t="shared" si="138"/>
        <v>2176.4</v>
      </c>
      <c r="DY39" s="21">
        <f t="shared" si="138"/>
        <v>2115.399999999999</v>
      </c>
      <c r="DZ39" s="21">
        <f t="shared" si="138"/>
        <v>2115.399999999999</v>
      </c>
      <c r="EA39" s="21">
        <f aca="true" t="shared" si="139" ref="EA39:GL39">EA25</f>
        <v>4230.099999999999</v>
      </c>
      <c r="EB39" s="21">
        <f t="shared" si="139"/>
        <v>4230.099999999999</v>
      </c>
      <c r="EC39" s="21">
        <f t="shared" si="139"/>
        <v>4808.000000000001</v>
      </c>
      <c r="ED39" s="21">
        <f t="shared" si="139"/>
        <v>4808.000000000001</v>
      </c>
      <c r="EE39" s="21">
        <f t="shared" si="139"/>
        <v>2178.5999999999995</v>
      </c>
      <c r="EF39" s="21">
        <f t="shared" si="139"/>
        <v>2178.5999999999995</v>
      </c>
      <c r="EG39" s="21">
        <f t="shared" si="139"/>
        <v>3025.8999999999996</v>
      </c>
      <c r="EH39" s="21">
        <f t="shared" si="139"/>
        <v>3025.8999999999996</v>
      </c>
      <c r="EI39" s="21">
        <f t="shared" si="139"/>
        <v>1641.0307692307692</v>
      </c>
      <c r="EJ39" s="21">
        <f t="shared" si="139"/>
        <v>1641.0307692307692</v>
      </c>
      <c r="EK39" s="21">
        <f t="shared" si="139"/>
        <v>2207.3999999999996</v>
      </c>
      <c r="EL39" s="21">
        <f t="shared" si="139"/>
        <v>2207.3999999999996</v>
      </c>
      <c r="EM39" s="21">
        <f t="shared" si="139"/>
        <v>2110.2999999999997</v>
      </c>
      <c r="EN39" s="21">
        <f t="shared" si="139"/>
        <v>2110.2999999999997</v>
      </c>
      <c r="EO39" s="21">
        <f t="shared" si="139"/>
        <v>2115.7</v>
      </c>
      <c r="EP39" s="21">
        <f t="shared" si="139"/>
        <v>2115.7</v>
      </c>
      <c r="EQ39" s="21">
        <f t="shared" si="139"/>
        <v>762</v>
      </c>
      <c r="ER39" s="21">
        <f t="shared" si="139"/>
        <v>762</v>
      </c>
      <c r="ES39" s="21">
        <f t="shared" si="139"/>
        <v>2549.6</v>
      </c>
      <c r="ET39" s="21">
        <f t="shared" si="139"/>
        <v>2549.6</v>
      </c>
      <c r="EU39" s="21">
        <f t="shared" si="139"/>
        <v>1371.5000000000002</v>
      </c>
      <c r="EV39" s="21">
        <f t="shared" si="139"/>
        <v>1371.5000000000002</v>
      </c>
      <c r="EW39" s="21">
        <f t="shared" si="139"/>
        <v>726.5</v>
      </c>
      <c r="EX39" s="21">
        <f t="shared" si="139"/>
        <v>726.5</v>
      </c>
      <c r="EY39" s="21">
        <f t="shared" si="139"/>
        <v>1972.7</v>
      </c>
      <c r="EZ39" s="21">
        <f t="shared" si="139"/>
        <v>1972.7</v>
      </c>
      <c r="FA39" s="21">
        <f t="shared" si="139"/>
        <v>1461.6000000000001</v>
      </c>
      <c r="FB39" s="21">
        <f t="shared" si="139"/>
        <v>1461.6000000000001</v>
      </c>
      <c r="FC39" s="21">
        <f t="shared" si="139"/>
        <v>1263.5</v>
      </c>
      <c r="FD39" s="21">
        <f t="shared" si="139"/>
        <v>1263.5</v>
      </c>
      <c r="FE39" s="21">
        <f t="shared" si="139"/>
        <v>1455.6999999999998</v>
      </c>
      <c r="FF39" s="21">
        <f t="shared" si="139"/>
        <v>1455.6999999999998</v>
      </c>
      <c r="FG39" s="21">
        <f t="shared" si="139"/>
        <v>1469.9000000000003</v>
      </c>
      <c r="FH39" s="21">
        <f t="shared" si="139"/>
        <v>1469.9000000000003</v>
      </c>
      <c r="FI39" s="21">
        <f t="shared" si="139"/>
        <v>3245.4</v>
      </c>
      <c r="FJ39" s="21">
        <f t="shared" si="139"/>
        <v>3245.4</v>
      </c>
      <c r="FK39" s="21">
        <f t="shared" si="139"/>
        <v>2120.2000000000003</v>
      </c>
      <c r="FL39" s="21">
        <f t="shared" si="139"/>
        <v>2120.2000000000003</v>
      </c>
      <c r="FM39" s="21">
        <f t="shared" si="139"/>
        <v>2227.2999999999997</v>
      </c>
      <c r="FN39" s="21">
        <f t="shared" si="139"/>
        <v>2227.2999999999997</v>
      </c>
      <c r="FO39" s="21">
        <f t="shared" si="139"/>
        <v>2178.7999999999997</v>
      </c>
      <c r="FP39" s="21">
        <f t="shared" si="139"/>
        <v>2178.7999999999997</v>
      </c>
      <c r="FQ39" s="21">
        <f t="shared" si="139"/>
        <v>3766.8</v>
      </c>
      <c r="FR39" s="21">
        <f t="shared" si="139"/>
        <v>3766.8</v>
      </c>
      <c r="FS39" s="21">
        <f t="shared" si="139"/>
        <v>4024.7999999999997</v>
      </c>
      <c r="FT39" s="21">
        <f t="shared" si="139"/>
        <v>4024.7999999999997</v>
      </c>
      <c r="FU39" s="21">
        <f t="shared" si="139"/>
        <v>2119.1999999999994</v>
      </c>
      <c r="FV39" s="21">
        <f t="shared" si="139"/>
        <v>2119.1999999999994</v>
      </c>
      <c r="FW39" s="21">
        <f t="shared" si="139"/>
        <v>3943.2</v>
      </c>
      <c r="FX39" s="21">
        <f t="shared" si="139"/>
        <v>3943.2</v>
      </c>
      <c r="FY39" s="21">
        <f t="shared" si="139"/>
        <v>4395.6</v>
      </c>
      <c r="FZ39" s="21">
        <f t="shared" si="139"/>
        <v>4395.6</v>
      </c>
      <c r="GA39" s="21">
        <f t="shared" si="139"/>
        <v>3727.9000000000005</v>
      </c>
      <c r="GB39" s="21">
        <f t="shared" si="139"/>
        <v>3727.9000000000005</v>
      </c>
      <c r="GC39" s="21">
        <f t="shared" si="139"/>
        <v>2758.8</v>
      </c>
      <c r="GD39" s="21">
        <f t="shared" si="139"/>
        <v>2758.8</v>
      </c>
      <c r="GE39" s="21">
        <f t="shared" si="139"/>
        <v>3145.0000000000005</v>
      </c>
      <c r="GF39" s="21">
        <f t="shared" si="139"/>
        <v>3145.0000000000005</v>
      </c>
      <c r="GG39" s="21">
        <f t="shared" si="139"/>
        <v>681.8000000000001</v>
      </c>
      <c r="GH39" s="21">
        <f t="shared" si="139"/>
        <v>681.8000000000001</v>
      </c>
      <c r="GI39" s="22">
        <f t="shared" si="139"/>
        <v>1482.7999999999997</v>
      </c>
      <c r="GJ39" s="22">
        <f t="shared" si="139"/>
        <v>1482.7999999999997</v>
      </c>
      <c r="GK39" s="21">
        <f t="shared" si="139"/>
        <v>2655.7999999999997</v>
      </c>
      <c r="GL39" s="21">
        <f t="shared" si="139"/>
        <v>2655.7999999999997</v>
      </c>
      <c r="GM39" s="21">
        <f aca="true" t="shared" si="140" ref="GM39:HZ39">GM25</f>
        <v>1726.8000000000002</v>
      </c>
      <c r="GN39" s="21">
        <f t="shared" si="140"/>
        <v>1726.8000000000002</v>
      </c>
      <c r="GO39" s="21">
        <f t="shared" si="140"/>
        <v>3115</v>
      </c>
      <c r="GP39" s="21">
        <f t="shared" si="140"/>
        <v>3115</v>
      </c>
      <c r="GQ39" s="21">
        <f t="shared" si="140"/>
        <v>1464.1999999999998</v>
      </c>
      <c r="GR39" s="21">
        <f t="shared" si="140"/>
        <v>1464.1999999999998</v>
      </c>
      <c r="GS39" s="21">
        <f t="shared" si="140"/>
        <v>5543.000000000001</v>
      </c>
      <c r="GT39" s="21">
        <f t="shared" si="140"/>
        <v>5543.000000000001</v>
      </c>
      <c r="GU39" s="21">
        <f t="shared" si="140"/>
        <v>2059.2</v>
      </c>
      <c r="GV39" s="21">
        <f t="shared" si="140"/>
        <v>2059.2</v>
      </c>
      <c r="GW39" s="21">
        <f t="shared" si="140"/>
        <v>3030.4999999999995</v>
      </c>
      <c r="GX39" s="21">
        <f t="shared" si="140"/>
        <v>3030.4999999999995</v>
      </c>
      <c r="GY39" s="21">
        <f t="shared" si="140"/>
        <v>3280.0999999999995</v>
      </c>
      <c r="GZ39" s="21">
        <f t="shared" si="140"/>
        <v>3280.0999999999995</v>
      </c>
      <c r="HA39" s="21">
        <f t="shared" si="140"/>
        <v>3135.7</v>
      </c>
      <c r="HB39" s="21">
        <f t="shared" si="140"/>
        <v>3135.7</v>
      </c>
      <c r="HC39" s="21">
        <f t="shared" si="140"/>
        <v>3245.4999999999995</v>
      </c>
      <c r="HD39" s="21">
        <f t="shared" si="140"/>
        <v>3245.4999999999995</v>
      </c>
      <c r="HE39" s="21">
        <f t="shared" si="140"/>
        <v>1440.8</v>
      </c>
      <c r="HF39" s="21">
        <f t="shared" si="140"/>
        <v>1440.8</v>
      </c>
      <c r="HG39" s="21">
        <f t="shared" si="140"/>
        <v>3659.1</v>
      </c>
      <c r="HH39" s="21">
        <f t="shared" si="140"/>
        <v>3659.1</v>
      </c>
      <c r="HI39" s="21">
        <f t="shared" si="140"/>
        <v>3616.2999999999997</v>
      </c>
      <c r="HJ39" s="21">
        <f t="shared" si="140"/>
        <v>3616.2999999999997</v>
      </c>
      <c r="HK39" s="21">
        <f t="shared" si="140"/>
        <v>2416.2</v>
      </c>
      <c r="HL39" s="21">
        <f t="shared" si="140"/>
        <v>2416.2</v>
      </c>
      <c r="HM39" s="21">
        <f t="shared" si="140"/>
        <v>1340.61</v>
      </c>
      <c r="HN39" s="21">
        <f t="shared" si="140"/>
        <v>1340.61</v>
      </c>
      <c r="HO39" s="21">
        <f t="shared" si="140"/>
        <v>1405.7</v>
      </c>
      <c r="HP39" s="21">
        <f t="shared" si="140"/>
        <v>1405.7</v>
      </c>
      <c r="HQ39" s="21">
        <f t="shared" si="140"/>
        <v>1448.1</v>
      </c>
      <c r="HR39" s="21">
        <f t="shared" si="140"/>
        <v>1448.1</v>
      </c>
      <c r="HS39" s="21">
        <f t="shared" si="140"/>
        <v>1439.8</v>
      </c>
      <c r="HT39" s="21">
        <f t="shared" si="140"/>
        <v>1439.8</v>
      </c>
      <c r="HU39" s="21">
        <f t="shared" si="140"/>
        <v>2369.8999999999996</v>
      </c>
      <c r="HV39" s="21">
        <f t="shared" si="140"/>
        <v>2369.8999999999996</v>
      </c>
      <c r="HW39" s="21">
        <f t="shared" si="140"/>
        <v>2821.4</v>
      </c>
      <c r="HX39" s="21">
        <f t="shared" si="140"/>
        <v>2821.4</v>
      </c>
      <c r="HY39" s="21">
        <f t="shared" si="140"/>
        <v>3075.3</v>
      </c>
      <c r="HZ39" s="21">
        <f t="shared" si="140"/>
        <v>3075.3</v>
      </c>
    </row>
    <row r="40" spans="1:234" s="3" customFormat="1" ht="33" customHeight="1">
      <c r="A40" s="11">
        <v>13</v>
      </c>
      <c r="B40" s="26" t="s">
        <v>182</v>
      </c>
      <c r="C40" s="21">
        <f>SUM(C41:C58)</f>
        <v>4011</v>
      </c>
      <c r="D40" s="22">
        <f>D41+D48+D50+D51+D53+D54+D55+D56+D58</f>
        <v>4009.8</v>
      </c>
      <c r="E40" s="21">
        <f>SUM(E41:E58)</f>
        <v>6563.465158000001</v>
      </c>
      <c r="F40" s="22">
        <f>F41+F42+F44+F46+F48+F50+F51+F52+F53+F54+F55+F56+F57+F58</f>
        <v>6554.1</v>
      </c>
      <c r="G40" s="21">
        <f>SUM(G41:G58)</f>
        <v>2768.0542050000004</v>
      </c>
      <c r="H40" s="22">
        <f>H41+H42+H44+H46+H48+H50+H51+H52+H53+H54+H55+H56+H57+H58</f>
        <v>2768.0542050000004</v>
      </c>
      <c r="I40" s="21">
        <f>SUM(I41:I58)</f>
        <v>4687.3899858</v>
      </c>
      <c r="J40" s="22">
        <f>J41+J42+J43+J44+J45+J46+J47+J48+J49+J50+J51+J52+J53+J54+J55+J56+J57+J58</f>
        <v>4686.6</v>
      </c>
      <c r="K40" s="21">
        <f>SUM(K41:K58)</f>
        <v>4310.0113164</v>
      </c>
      <c r="L40" s="22">
        <f>L41+L43+L46+L47+L49+L50+L51+L52+L53+L54+L55+L56+L58</f>
        <v>4306.4</v>
      </c>
      <c r="M40" s="21">
        <f>SUM(M41:M58)</f>
        <v>3247.8251606000003</v>
      </c>
      <c r="N40" s="22">
        <f>N41+N48+N50+N51+N53+N54+N55+N56+N58</f>
        <v>3246.7000000000003</v>
      </c>
      <c r="O40" s="21">
        <f>SUM(O41:O58)</f>
        <v>1238.4063768</v>
      </c>
      <c r="P40" s="22">
        <f>P41+P48+P50+P51+P53+P54+P55+P56</f>
        <v>1238.0063768</v>
      </c>
      <c r="Q40" s="21">
        <f>Q41+Q45+Q48+Q50+Q51+Q52+Q53+Q54+Q55+Q56</f>
        <v>6438.275327</v>
      </c>
      <c r="R40" s="22">
        <f>R41+R45+R48+R50+R51+R52+R53+R54+R55+R56</f>
        <v>6436.9</v>
      </c>
      <c r="S40" s="21">
        <f>S41+S48+S50+S51+S53+S54+S55+S56</f>
        <v>1638.3211294</v>
      </c>
      <c r="T40" s="21">
        <f>T41+T48+T50+T51+T53+T54+T55+T56</f>
        <v>1637.7</v>
      </c>
      <c r="U40" s="21">
        <f>SUM(U41:U58)</f>
        <v>1444.818751</v>
      </c>
      <c r="V40" s="22">
        <f>V41+V50+V51+V52+V53+V54+V55+V56+V58</f>
        <v>1443.4</v>
      </c>
      <c r="W40" s="21">
        <f>W41+W42+W43+W44+W46+W48+W50+W51+W52+W53+W54+W55+W56+W58</f>
        <v>7335.9</v>
      </c>
      <c r="X40" s="22">
        <f>X41+X42+X43+X44+X46+X48+X50+X51+X52+X53+X54+X55+X56+X58</f>
        <v>7335</v>
      </c>
      <c r="Y40" s="21">
        <f>SUM(Y41:Y58)</f>
        <v>1185.3371226</v>
      </c>
      <c r="Z40" s="22">
        <f>SUM(Z41:Z58)</f>
        <v>1184.7</v>
      </c>
      <c r="AA40" s="21">
        <f>SUM(AA41:AA58)</f>
        <v>1185.8205721999996</v>
      </c>
      <c r="AB40" s="22">
        <f>SUM(AB41:AB58)</f>
        <v>1185.0999999999997</v>
      </c>
      <c r="AC40" s="21">
        <f>SUM(AC41:AC58)</f>
        <v>1205.3300998</v>
      </c>
      <c r="AD40" s="22">
        <f>AD41+AD48+AD50+AD51+AD52+AD53+AD54+AD55+AD56+AD57+AD58</f>
        <v>1204.3999999999999</v>
      </c>
      <c r="AE40" s="21">
        <f>SUM(AE41:AE58)</f>
        <v>1205.1753359999998</v>
      </c>
      <c r="AF40" s="22">
        <f>AF41+AF42+AF48+AF50+AF52+AF51+AF53+AF54+AF55+AF56+AF57+AF58</f>
        <v>1203.7999999999997</v>
      </c>
      <c r="AG40" s="21">
        <f>SUM(AG41:AG58)</f>
        <v>1206.1040217999998</v>
      </c>
      <c r="AH40" s="22">
        <f>AH41+AH48+AH50+AH51+AH52+AH53+AH54+AH55+AH56+AH57+AH58</f>
        <v>1205.1999999999998</v>
      </c>
      <c r="AI40" s="22">
        <f>AI41+AI48+AI50+AI51+AI52+AI53+AI54+AI55+AI56+AI57+AI58</f>
        <v>1221.4274919999998</v>
      </c>
      <c r="AJ40" s="22">
        <f>AJ41+AJ48+AJ50+AJ51+AJ52+AJ53+AJ54+AJ55+AJ56+AJ57+AJ58</f>
        <v>1220.5</v>
      </c>
      <c r="AK40" s="21">
        <f>SUM(AK41:AK58)</f>
        <v>1325.7908797999996</v>
      </c>
      <c r="AL40" s="22">
        <f>AL41+AL48+AL50+AL51+AL52+AL53+AL54+AL55+AL56+AL57+AL58</f>
        <v>1324.8999999999999</v>
      </c>
      <c r="AM40" s="21">
        <f>SUM(AM41:AM58)</f>
        <v>1242.7483543999997</v>
      </c>
      <c r="AN40" s="22">
        <f>AN41+AN48+AN50+AN51+AN52+AN53+AN54+AN55+AN56+AN57+AN58</f>
        <v>1241.7</v>
      </c>
      <c r="AO40" s="21">
        <f>SUM(AO41:AO58)</f>
        <v>1242.5300998</v>
      </c>
      <c r="AP40" s="22">
        <f>AP41+AP48+AP50+AP51+AP52+AP53+AP54+AP55+AP56+AP57+AP58</f>
        <v>1241.8</v>
      </c>
      <c r="AQ40" s="21">
        <f>AQ41+AQ42+AQ43+AQ44+AQ45+AQ46+AQ47+AQ48+AQ50+AQ51+AQ52+AQ53+AQ54+AQ55+AQ56+AQ57</f>
        <v>1244.2839599999998</v>
      </c>
      <c r="AR40" s="22">
        <f>AR41+AR48+AR50+AR51+AR52+AR53+AR54+AR55+AR56+AR57</f>
        <v>1243.4999999999998</v>
      </c>
      <c r="AS40" s="21">
        <f>SUM(AS41:AS58)</f>
        <v>1244.0969989999999</v>
      </c>
      <c r="AT40" s="22">
        <f>AT41+AT48+AT50+AT51+AT52+AT53+AT54+AT55+AT56+AT57+AT58</f>
        <v>1243.3999999999996</v>
      </c>
      <c r="AU40" s="21">
        <f>SUM(AU41:AU58)</f>
        <v>1328.3266913999998</v>
      </c>
      <c r="AV40" s="22">
        <f>AV41+AV42+AV43+AV48+AV50+AV51+AV52+AV53+AV54+AV55+AV56+AV57</f>
        <v>1327.6999999999996</v>
      </c>
      <c r="AW40" s="21">
        <f>SUM(AW41:AW58)</f>
        <v>1221.2310034</v>
      </c>
      <c r="AX40" s="22">
        <f>AX41+AX48+AX50+AX51+AX52+AX53+AX54+AX55+AX56+AX57+AX58</f>
        <v>1220.4999999999998</v>
      </c>
      <c r="AY40" s="21">
        <f>SUM(AY41:AY58)</f>
        <v>1222.5422351999998</v>
      </c>
      <c r="AZ40" s="22">
        <f>AZ41+AZ48+AZ50+AZ51+AZ52+AZ53+AZ54+AZ55+AZ56+AZ57</f>
        <v>1221.5999999999997</v>
      </c>
      <c r="BA40" s="21">
        <f>SUM(BA41:BA58)</f>
        <v>1222.1405309999998</v>
      </c>
      <c r="BB40" s="22">
        <f>BB41+BB48+BB50+BB51+BB52+BB53+BB54+BB55+BB56+BB57+BB58</f>
        <v>1221.0999999999997</v>
      </c>
      <c r="BC40" s="21">
        <f>SUM(BC41:BC58)</f>
        <v>1217.6215788</v>
      </c>
      <c r="BD40" s="22">
        <f>BD41+BD48+BD50+BD51+BD52+BD53+BD54+BD55+BD56+BD57</f>
        <v>1216.7999999999997</v>
      </c>
      <c r="BE40" s="21">
        <f>SUM(BE41:BE58)</f>
        <v>1241.9613934</v>
      </c>
      <c r="BF40" s="22">
        <f>BF41+BF48+BF50+BF51+BF52+BF53+BF54+BF55+BF56+BF57</f>
        <v>1241</v>
      </c>
      <c r="BG40" s="21">
        <f>SUM(BG41:BG58)</f>
        <v>1222.1640011999998</v>
      </c>
      <c r="BH40" s="22">
        <f>BH41+BH48+BH50+BH51+BH52+BH53+BH54+BH55+BH56+BH57</f>
        <v>1221.3</v>
      </c>
      <c r="BI40" s="21">
        <f>BI41+BI42+BI43+BI44+BI46+BI48+BI50+BI51+BI52+BI53+BI54+BI55+BI56+BI58</f>
        <v>2163.4235780000004</v>
      </c>
      <c r="BJ40" s="22">
        <f>BJ41+BJ42+BJ44+BJ46+BJ48+BJ50+BJ52+BJ51+BJ53+BJ54+BJ55+BJ56+BJ58</f>
        <v>2162.5000000000005</v>
      </c>
      <c r="BK40" s="21">
        <f>BK41+BK43+BK48+BK50+BK51+BK52+BK53+BK54+BK55+BK56+BK58</f>
        <v>2022.8715250000002</v>
      </c>
      <c r="BL40" s="22">
        <f>BL41+BL43+BL48+BL50+BL51+BL52+BL53+BL54+BL55+BL56+BL58</f>
        <v>2022.0000000000005</v>
      </c>
      <c r="BM40" s="21">
        <f>BM41+BM42+BM43+BM44+BM48+BM50+BM51+BM52+BM53+BM54+BM55+BM56+BM58+BM46</f>
        <v>1929.3775412</v>
      </c>
      <c r="BN40" s="22">
        <f>BN41+BN42+BN44+BN46+BN48+BN50+BN51+BN52+BN53+BN54+BN55+BN56+BN58</f>
        <v>1928.1000000000001</v>
      </c>
      <c r="BO40" s="21">
        <f>BO41+BO42+BO43+BO44+BO46+BO47+BO48+BO50+BO51+BO52+BO53+BO54+BO55+BO56+BO58</f>
        <v>7198.0347914</v>
      </c>
      <c r="BP40" s="22">
        <f>BP41+BP42+BP43+BP44+BP46+BP48+BP50+BP51+BP52+BP53+BP54+BP55+BP56+BP58</f>
        <v>7197.100000000001</v>
      </c>
      <c r="BQ40" s="21">
        <f>BQ41+BQ42+BQ43+BQ44+BQ46+BQ47+BQ48+BQ50+BQ51+BQ52+BQ53+BQ54+BQ55+BQ56+BQ58</f>
        <v>3100.1413457999997</v>
      </c>
      <c r="BR40" s="22">
        <f>BR41+BR44+BR46+BR48+BR50+BR51+BR53+BR54+BR55+BR56+BR58</f>
        <v>3099.4999999999995</v>
      </c>
      <c r="BS40" s="21">
        <f>BS41+BS42+BS43+BS44+BS46+BS47+BS48+BS50+BS51+BS52+BS53+BS54+BS55+BS56+BS58</f>
        <v>3061.059268</v>
      </c>
      <c r="BT40" s="22">
        <f>BT41+BT44+BT46+BT48+BT47+BT50+BT51+BT52+BT53+BT54+BT55+BT56+BT58</f>
        <v>3060.2</v>
      </c>
      <c r="BU40" s="21">
        <f>BU41+BU42+BU43+BU44+BU46+BU48+BU50+BU51+BU52+BU53+BU54+BU55+BU56</f>
        <v>4349.1877432</v>
      </c>
      <c r="BV40" s="22">
        <f>BV41+BV44+BV46+BV48+BV50+BV51+BV53+BV54+BV55+BV56+BV58</f>
        <v>4348.1</v>
      </c>
      <c r="BW40" s="21">
        <f>BW41+BW50+BW51+BW52+BW53+BW54+BW55+BW56+BW58+BW46</f>
        <v>1687.3692028</v>
      </c>
      <c r="BX40" s="22">
        <f>BX41+BX46+BX50+BX51+BX52+BX53+BX54+BX55+BX56+BX58</f>
        <v>1686.1</v>
      </c>
      <c r="BY40" s="21">
        <f>BY41+BY48+BY50+BY51+BY52+BY53+BY54+BY55+BY56</f>
        <v>1974.0000000000002</v>
      </c>
      <c r="BZ40" s="22">
        <f>BZ41+BZ48+BZ50+BZ51+BZ52+BZ53+BZ54+BZ55+BZ56+BZ58</f>
        <v>1973.1</v>
      </c>
      <c r="CA40" s="21">
        <f>CA41+CA48+CA50+CA51+CA52+CA53+CA54+CA55+CA56</f>
        <v>2123.7000000000003</v>
      </c>
      <c r="CB40" s="33">
        <f>CB41+CB48+CB50+CB51+CB52+CB53+CB54+CB55+CB56</f>
        <v>2123.1000000000004</v>
      </c>
      <c r="CC40" s="21">
        <f>CC41+CC48+CC50+CC51+CC52+CC53+CC54+CC55+CC56</f>
        <v>2011.1000000000001</v>
      </c>
      <c r="CD40" s="22">
        <f>CD41+CD48+CD50+CD51+CD52+CD53+CD54+CD55+CD56+CD58</f>
        <v>2010.3999999999999</v>
      </c>
      <c r="CE40" s="21">
        <f>CE41+CE42+CE43+CE48+CE50+CE51+CE52+CE53+CE54+CE55+CE56+CE58</f>
        <v>1584.5065126000002</v>
      </c>
      <c r="CF40" s="22">
        <f>CF41+CF48+CF50+CF51+CF52+CF53+CF54+CF55+CF56+CF58</f>
        <v>1583.7</v>
      </c>
      <c r="CG40" s="21">
        <f>CG41+CG50+CG51+CG53+CG54+CG55+CG56</f>
        <v>1067.606640015</v>
      </c>
      <c r="CH40" s="21">
        <f>CH41+CH50+CH51+CH53+CH54+CH55+CH56</f>
        <v>1066.8999999999999</v>
      </c>
      <c r="CI40" s="21">
        <f>CI41+CI42+CI43+CI44+CI46+CI47+CI48+CI50+CI51+CI52+CI53+CI54+CI55+CI56+CI58</f>
        <v>6671.258491</v>
      </c>
      <c r="CJ40" s="22">
        <f>CJ41+CJ42+CJ43+CJ44+CJ46+CJ48+CJ50+CJ51+CJ52+CJ53+CJ54+CJ55+CJ56+CJ58</f>
        <v>6670.1</v>
      </c>
      <c r="CK40" s="21">
        <f>CK41+CK48+CK50+CK51+CK52+CK53+CK54+CK55+CK56</f>
        <v>6308.800000000001</v>
      </c>
      <c r="CL40" s="22">
        <f>CL41+CL48+CL50+CL51+CL52+CL53+CL54+CL55+CL56+CL58</f>
        <v>6308</v>
      </c>
      <c r="CM40" s="21">
        <f>CM41+CM46+CM47+CM48+CM50+CM52+CM51+CM53+CM54+CM55+CM56+CM58</f>
        <v>3305.3163306</v>
      </c>
      <c r="CN40" s="22">
        <f>CN41+CN46+CN47+CN48+CN50+CN51+CN53+CN54+CN55+CN56+CN58</f>
        <v>3304.1</v>
      </c>
      <c r="CO40" s="21">
        <f>CO41+CO43+CO44+CO46+CO48+CO50+CO51+CO52+CO53+CO54+CO55+CO56+CO58</f>
        <v>6469.582509000001</v>
      </c>
      <c r="CP40" s="22">
        <f>CP41+CP43+CP44+CP46+CP48+CP50+CP51+CP52+CP53+CP54+CP55+CP56+CP58</f>
        <v>6468.800000000001</v>
      </c>
      <c r="CQ40" s="21">
        <f>CQ41+CQ42+CQ46+CQ48+CQ50+CQ51+CQ53+CQ54+CQ55+CQ56+CQ58</f>
        <v>3467.2553446</v>
      </c>
      <c r="CR40" s="22">
        <f>CR41+CR42+CR46+CR48+CR50+CR51+CR53+CR54+CR55+CR56+CR58</f>
        <v>3439.4</v>
      </c>
      <c r="CS40" s="21">
        <f>CS41+CS42+CS46+CS48+CS50+CS51+CS53+CS54+CS55+CS56</f>
        <v>4106.0731732</v>
      </c>
      <c r="CT40" s="22">
        <f>CT41+CT42+CT46+CT48+CT50+CT51+CT53+CT54+CT55+CT56+CT58</f>
        <v>4105.400000000001</v>
      </c>
      <c r="CU40" s="21">
        <f>CU41+CU48+CU50+CU51+CU52+CU53+CU54+CU55+CU56+CU58</f>
        <v>3568.349703</v>
      </c>
      <c r="CV40" s="22">
        <f>CV41+CV48+CV50+CV51+CV53+CV54+CV55+CV56+CV58</f>
        <v>3567.7999999999997</v>
      </c>
      <c r="CW40" s="21">
        <f>CW41+CW50+CW51+CW52+CW53+CW54+CW55+CW56+CW58</f>
        <v>1574.0370056</v>
      </c>
      <c r="CX40" s="22">
        <f>CX41+CX42+CX43+CX44+CX45+CX46+CX47+CX48+CX49+CX50+CX51+CX52+CX53+CX54+CX55+CX56+CX58</f>
        <v>1573.3</v>
      </c>
      <c r="CY40" s="21">
        <f>CY41+CY46+CY48+CY50+CY51+CY52+CY53+CY54+CY55+CY56</f>
        <v>7841.799999999999</v>
      </c>
      <c r="CZ40" s="22">
        <f>CZ41+CZ42+CZ43+CZ44+CZ45+CZ46+CZ48+CZ47+CZ49+CZ50+CZ51+CZ52+CZ53+CZ54+CZ56+CZ55+CZ57+CZ58</f>
        <v>7840.6</v>
      </c>
      <c r="DA40" s="21">
        <f>DA41+DA42+DA43+DA44+DA47+DA48+DA50+DA51+DA53+DA54+DA55+DA56</f>
        <v>2393.4999999999995</v>
      </c>
      <c r="DB40" s="22">
        <f>DB41+DB42+DB43+DB44+DB45+DB46+DB48+DB47+DB49+DB50+DB51+DB52+DB53+DB54+DB56+DB55+DB57+DB58</f>
        <v>2392.9</v>
      </c>
      <c r="DC40" s="21">
        <f>DC41+DC50+DC51+DC53+DC54+DC55+DC56+DC46+DC48+DC58</f>
        <v>1660.7</v>
      </c>
      <c r="DD40" s="22">
        <f>DD41+DD42+DD43+DD44+DD45+DD46+DD48+DD47+DD49+DD50+DD51+DD52+DD53+DD54+DD56+DD55+DD57+DD58</f>
        <v>1660.2000000000003</v>
      </c>
      <c r="DE40" s="21">
        <f>DE41+DE44+DE48+DE50+DE51+DE52+DE53+DE54+DE55+DE56+DE58</f>
        <v>3630.0625172</v>
      </c>
      <c r="DF40" s="22">
        <f>DF41+DF42+DF43+DF44+DF45+DF46+DF48+DF47+DF49+DF50+DF51+DF52+DF53+DF54+DF56+DF55+DF57+DF58</f>
        <v>3629.5625172</v>
      </c>
      <c r="DG40" s="21">
        <f>DG41+DG42+DG43+DG44+DG46+DG50+DG51+DG52+DG53+DG54+DG55+DG56+DG58+DG48</f>
        <v>3779.4067468</v>
      </c>
      <c r="DH40" s="22">
        <f aca="true" t="shared" si="141" ref="DH40:DH56">DG40</f>
        <v>3779.4067468</v>
      </c>
      <c r="DI40" s="21">
        <f>DI41+DI43+DI48+DI50+DI51+DI52+DI53+DI54+DI55+DI56+DI58</f>
        <v>1638.236308</v>
      </c>
      <c r="DJ40" s="22">
        <f aca="true" t="shared" si="142" ref="DJ40:DJ56">DI40</f>
        <v>1638.236308</v>
      </c>
      <c r="DK40" s="21">
        <f>DK41+DK48+DK50+DK51+DK52+DK53+DK54+DK55+DK56</f>
        <v>1443</v>
      </c>
      <c r="DL40" s="22">
        <f aca="true" t="shared" si="143" ref="DL40:DL56">DK40</f>
        <v>1443</v>
      </c>
      <c r="DM40" s="21">
        <f>DM41+DM44+DM48+DM50+DM51+DM52+DM53+DM54+DM55+DM56+DM58</f>
        <v>1634.4067186000002</v>
      </c>
      <c r="DN40" s="22">
        <f aca="true" t="shared" si="144" ref="DN40:DN56">DM40</f>
        <v>1634.4067186000002</v>
      </c>
      <c r="DO40" s="21">
        <f>DO41+DO48+DO50+DO51+DO52+DO53+DO54+DO55+DO56</f>
        <v>1730.3160402</v>
      </c>
      <c r="DP40" s="22">
        <f aca="true" t="shared" si="145" ref="DP40:DP56">DO40</f>
        <v>1730.3160402</v>
      </c>
      <c r="DQ40" s="21">
        <f>DQ41+DQ48+DQ50+DQ51+DQ52+DQ53+DQ54+DQ55+DQ56+DQ58</f>
        <v>1498.414542</v>
      </c>
      <c r="DR40" s="22">
        <f aca="true" t="shared" si="146" ref="DR40:DR56">DQ40</f>
        <v>1498.414542</v>
      </c>
      <c r="DS40" s="21">
        <f>DS41+DS46+DS50+DS51+DS53+DS54+DS55+DS56+DS58</f>
        <v>3438.4226652000007</v>
      </c>
      <c r="DT40" s="22">
        <f aca="true" t="shared" si="147" ref="DT40:DT56">DS40</f>
        <v>3438.4226652000007</v>
      </c>
      <c r="DU40" s="21">
        <f>DU41+DU42+DU46+DU48+DU50+DU51+DU53+DU54+DU55+DU56+DU58</f>
        <v>3679.8301234</v>
      </c>
      <c r="DV40" s="22">
        <f aca="true" t="shared" si="148" ref="DV40:DV56">DU40</f>
        <v>3679.8301234</v>
      </c>
      <c r="DW40" s="21">
        <f>DW41+DW48+DW50+DW51+DW52+DW53+DW54+DW55+DW56+DW58</f>
        <v>3275.6385788</v>
      </c>
      <c r="DX40" s="22">
        <f>DX41+DX42+DX43+DX44+DX45+DX46+DX47+DX48+DX49+DX50+DX51+DX52+DX53+DX54+DX55+DX56+DX58</f>
        <v>3274.6</v>
      </c>
      <c r="DY40" s="21">
        <f>DY41+DY42+DY46+DY48+DY50+DY51+DY52+DY53+DY54+DY55+DY56+DY58</f>
        <v>3393.6524184</v>
      </c>
      <c r="DZ40" s="22">
        <f>DZ41+DZ42+DZ43+DZ44+DZ45+DZ46+DZ47+DZ48+DZ49+DZ50+DZ51+DZ52+DZ53+DZ54+DZ55+DZ56+DZ58</f>
        <v>3392.7000000000003</v>
      </c>
      <c r="EA40" s="21">
        <f>EA41+EA42+EA43+EA44+EA46+EA48+EA50+EA51+EA52+EA53+EA54+EA55+EA56+EA58</f>
        <v>7195.6917509999985</v>
      </c>
      <c r="EB40" s="22">
        <f>EB41+EB42+EB43+EB44+EB45+EB46+EB47+EB48+EB49+EB50+EB51+EB52+EB53+EB54+EB55+EB56+EB58</f>
        <v>7194.7</v>
      </c>
      <c r="EC40" s="21">
        <f>EC41+EC42+EC43+EC44+EC46+EC48+EC50+EC51+EC52+EC53+EC54+EC55+EC56+EC58</f>
        <v>6892.980804799999</v>
      </c>
      <c r="ED40" s="22">
        <f>ED41+ED42+ED43+ED44+ED45+ED46+ED47+ED48+ED49+ED50+ED51+ED52+ED53+ED54+ED55+ED56+ED58</f>
        <v>6891.199999999999</v>
      </c>
      <c r="EE40" s="21">
        <f>EE41+EE48+EE50+EE51+EE52+EE53+EE54+EE55+EE56</f>
        <v>2514.5183015999996</v>
      </c>
      <c r="EF40" s="22">
        <f>EF41+EF42+EF43+EF44+EF45+EF46+EF47+EF48+EF49+EF50+EF51+EF52+EF53+EF54+EF55+EF56+EF58</f>
        <v>2513.8</v>
      </c>
      <c r="EG40" s="21">
        <f>EG41+EG42+EG46+EG48+EG50+EG51+EG53+EG54+EG55+EG56</f>
        <v>3863.5682338</v>
      </c>
      <c r="EH40" s="22">
        <f>EH41+EH42+EH43+EH44+EH45+EH46+EH47+EH48+EH49+EH50+EH51+EH52+EH53+EH54+EH55+EH56+EH58</f>
        <v>3863.1</v>
      </c>
      <c r="EI40" s="21">
        <f>EI41+EI42+EI44+EI47+EI48+EI50+EI51+EI52+EI53+EI54+EI55+EI56+EI57</f>
        <v>2143.0999999999995</v>
      </c>
      <c r="EJ40" s="21">
        <f>EJ41+EJ42+EJ44+EJ47+EJ48+EJ50+EJ51+EJ52+EJ53+EJ54+EJ55+EJ56+EJ57</f>
        <v>2142.4999999999995</v>
      </c>
      <c r="EK40" s="21">
        <f>EK41+EK48+EK50+EK51+EK52+EK53+EK54+EK55+EK56</f>
        <v>2601.6957350000002</v>
      </c>
      <c r="EL40" s="22">
        <f>EL41+EL42+EL43+EL44+EL45+EL46+EL47+EL48+EL49+EL50+EL51+EL52+EL53+EL54+EL55+EL56+EL58</f>
        <v>2600.7999999999997</v>
      </c>
      <c r="EM40" s="21">
        <f>EM41+EM42+EM43+EM44+EM48+EM50+EM51+EM52+EM53+EM54+EM55+EM56+EM58</f>
        <v>3365.8915354</v>
      </c>
      <c r="EN40" s="22">
        <f>EN41+EN42+EN43+EN44+EN45+EN46+EN47+EN48+EN49+EN50+EN51+EN52+EN53+EN54+EN55+EN56+EN58</f>
        <v>3365</v>
      </c>
      <c r="EO40" s="21">
        <f>SUM(EO41:EO58)</f>
        <v>2604.1617306</v>
      </c>
      <c r="EP40" s="22">
        <f>EP41+EP42+EP43+EP44+EP45+EP46+EP47+EP48+EP49+EP50+EP51+EP52+EP53+EP54+EP55+EP56+EP58</f>
        <v>2603.1</v>
      </c>
      <c r="EQ40" s="21">
        <f>EQ41+EQ42+EQ48+EQ50+EQ51+EQ52+EQ53+EQ54+EQ55+EQ56+EQ58</f>
        <v>1164.5578819999998</v>
      </c>
      <c r="ER40" s="22">
        <f>ER41+ER42+ER43+ER44+ER45+ER46+ER47+ER48+ER49+ER50+ER51+ER52+ER53+ER54+ER55+ER56+ER58</f>
        <v>1163.8</v>
      </c>
      <c r="ES40" s="21">
        <f>ES41+ES46+ES50+ES51+ES53+ES54+ES55+ES56+ES58</f>
        <v>2124.4492862</v>
      </c>
      <c r="ET40" s="22">
        <f>ET41+ET42+ET43+ET44+ET45+ET46+ET47+ET48+ET49+ET50+ET51+ET52+ET53+ET54+ET55+ET56+ET58</f>
        <v>2123.5</v>
      </c>
      <c r="EU40" s="21">
        <f>EU41+EU42+EU44+EU46+EU48+EU50+EU51+EU52+EU53+EU54+EU55+EU56+EU58</f>
        <v>2484.541945</v>
      </c>
      <c r="EV40" s="22">
        <f>EV41+EV42+EV43+EV44+EV45+EV46+EV47+EV48+EV49+EV50+EV51+EV52+EV53+EV54+EV55+EV56+EV58</f>
        <v>2483.2999999999997</v>
      </c>
      <c r="EW40" s="21">
        <f>SUM(EW41:EW58)</f>
        <v>1268.0999999999997</v>
      </c>
      <c r="EX40" s="22">
        <f>EX41+EX42+EX43+EX44+EX45+EX46+EX47+EX48+EX49+EX50+EX51+EX52+EX53+EX54+EX55+EX56+EX58</f>
        <v>1267.3999999999996</v>
      </c>
      <c r="EY40" s="21">
        <f>EY41+EY42+EY44+EY43+EY48+EY51+EY50+EY52+EY53+EY54+EY55+EY56+EY58</f>
        <v>3726.3398475999998</v>
      </c>
      <c r="EZ40" s="22">
        <f>EZ41+EZ42+EZ43+EZ44+EZ45+EZ46+EZ47+EZ48+EZ49+EZ50+EZ51+EZ52+EZ53+EZ54+EZ55+EZ56+EZ58</f>
        <v>3725.5000000000005</v>
      </c>
      <c r="FA40" s="21">
        <f>FA41+FA42+FA44+FA46+FA48+FA50+FA51+FA52+FA53+FA54+FA55+FA56</f>
        <v>2404.5462569999995</v>
      </c>
      <c r="FB40" s="22">
        <f>FB41+FB42+FB43+FB44+FB45+FB46+FB47+FB48+FB49+FB50+FB51+FB52+FB53+FB54+FB55+FB56+FB58</f>
        <v>2403.9999999999995</v>
      </c>
      <c r="FC40" s="21">
        <f>SUM(FC41:FC58)</f>
        <v>2466.7063394</v>
      </c>
      <c r="FD40" s="22">
        <f>FD41+FD42+FD43+FD44+FD45+FD46+FD47+FD48+FD49+FD50+FD51+FD52+FD53+FD54+FD55+FD56+FD58</f>
        <v>2465.6</v>
      </c>
      <c r="FE40" s="21">
        <f>FE41+FE42+FE43+FE44+FE46+FE48+FE50+FE51+FE52+FE53+FE54+FE55+FE56+FE58</f>
        <v>2430.9627044000003</v>
      </c>
      <c r="FF40" s="22">
        <f>FF41+FF42+FF43+FF44+FF45+FF46+FF47+FF48+FF49+FF50+FF51+FF52+FF53+FF54+FF55+FF56+FF58</f>
        <v>2430</v>
      </c>
      <c r="FG40" s="21">
        <f>FG41+FG42+FG48+FG50+FG51+FG52+FG53+FG54+FG55+FG56</f>
        <v>2448</v>
      </c>
      <c r="FH40" s="22">
        <f>FH41+FH42+FH43+FH44+FH45+FH46+FH47+FH48+FH49+FH50+FH51+FH52+FH53+FH54+FH55+FH56+FH58</f>
        <v>2445.9</v>
      </c>
      <c r="FI40" s="21">
        <f>FI41+FI50+FI51+FI53+FI54+FI55+FI56</f>
        <v>2297.4772042</v>
      </c>
      <c r="FJ40" s="22">
        <f>FJ41+FJ42+FJ43+FJ44+FJ45+FJ46+FJ47+FJ48+FJ49+FJ50+FJ51+FJ52+FJ53+FJ54+FJ55+FJ56+FJ58</f>
        <v>2296.6000000000004</v>
      </c>
      <c r="FK40" s="21">
        <f>FK41+FK42+FK48+FK50+FK51+FK52+FK53+FK54+FK55+FK56+FK58</f>
        <v>2199.1115082</v>
      </c>
      <c r="FL40" s="22">
        <f>FL41+FL42+FL43+FL44+FL45+FL46+FL47+FL48+FL49+FL50+FL51+FL52+FL53+FL54+FL55+FL56+FL58</f>
        <v>2198.4</v>
      </c>
      <c r="FM40" s="21">
        <f>FM41+FM50+FM51+FM52+FM53+FM54+FM55+FM56</f>
        <v>1715.2541833999999</v>
      </c>
      <c r="FN40" s="22">
        <f>FN41+FN42+FN43+FN44+FN45+FN46+FN47+FN48+FN49+FN50+FN51+FN52+FN53+FN54+FN55+FN56+FN58</f>
        <v>1714.6999999999998</v>
      </c>
      <c r="FO40" s="21">
        <f>FO41+FO43+FO44+FO46+FO48+FO50+FO51+FO52+FO53+FO54+FO56+FO55+FO58</f>
        <v>3710.3363361999996</v>
      </c>
      <c r="FP40" s="22">
        <f>FP41+FP42+FP43+FP44+FP45+FP46+FP47+FP48+FP49+FP50+FP51+FP52+FP53+FP54+FP55+FP56+FP58</f>
        <v>3708.1999999999994</v>
      </c>
      <c r="FQ40" s="21">
        <f>FQ41+FQ43+FQ46+FQ48+FQ50+FQ51+FQ53+FQ54+FQ55+FQ56+FQ58</f>
        <v>3938.813685400001</v>
      </c>
      <c r="FR40" s="22">
        <f>FR41+FR42+FR43+FR44+FR45+FR46+FR47+FR48+FR49+FR50+FR51+FR52+FR53+FR54+FR55+FR56+FR58</f>
        <v>3938.0000000000005</v>
      </c>
      <c r="FS40" s="21">
        <f>FS41+FS48+FS50+FS51+FS53+FS54+FS55+FS56</f>
        <v>4210.339225000001</v>
      </c>
      <c r="FT40" s="22">
        <f>FT41+FT42+FT43+FT44+FT45+FT46+FT47+FT48+FT49+FT50+FT51+FT52+FT53+FT54+FT55+FT56+FT58</f>
        <v>4209.9</v>
      </c>
      <c r="FU40" s="21">
        <f>FU41+FU42+FU43+FU46+FU48+FU50+FU51+FU52+FU53+FU54+FU55+FU56+FU58</f>
        <v>3691.4815724</v>
      </c>
      <c r="FV40" s="22">
        <f>FV41+FV42+FV43+FV44+FV45+FV46+FV47+FV48+FV49+FV50+FV51+FV52+FV53+FV54+FV55+FV56+FV58</f>
        <v>3690.3999999999996</v>
      </c>
      <c r="FW40" s="21">
        <f>FW41+FW43+FW50+FW51+FW52+FW53+FW54+FW55+FW56+FW58</f>
        <v>5533.0852244</v>
      </c>
      <c r="FX40" s="22">
        <f>FX41+FX42+FX43+FX44+FX45+FX46+FX47+FX48+FX49+FX50+FX51+FX52+FX53+FX54+FX55+FX56+FX58</f>
        <v>5531.5</v>
      </c>
      <c r="FY40" s="21">
        <f>FY41+FY42+FY46+FY48+FY50+FY51+FY53+FY54+FY55+FY56+FY58</f>
        <v>4566.812435399999</v>
      </c>
      <c r="FZ40" s="22">
        <f>FZ41+FZ42+FZ43+FZ44+FZ45+FZ46+FZ47+FZ48+FZ49+FZ50+FZ51+FZ52+FZ53+FZ54+FZ55+FZ56+FZ58</f>
        <v>4566.299999999999</v>
      </c>
      <c r="GA40" s="21">
        <f>GA41+GA42+GA48+GA50+GA51+GA52+GA53+GA54+GA55+GA56+GA58</f>
        <v>5806.6809124</v>
      </c>
      <c r="GB40" s="22">
        <f>GB41+GB42+GB43+GB44+GB45+GB46+GB47+GB48+GB49+GB50+GB51+GB52+GB53+GB54+GB55+GB56+GB58</f>
        <v>5805.799999999999</v>
      </c>
      <c r="GC40" s="21">
        <f>GC41+GC42+GC46+GC48+GC50+GC51+GC52+GC53+GC54+GC55+GC56+GC58</f>
        <v>3044.0876916</v>
      </c>
      <c r="GD40" s="22">
        <f>GD41+GD42+GD43+GD44+GD45+GD46+GD47+GD48+GD49+GD50+GD51+GD52+GD53+GD54+GD55+GD56+GD58</f>
        <v>3043.5</v>
      </c>
      <c r="GE40" s="21">
        <f>GE41+GE42+GE44+GE46+GE48+GE50+GE51+GE52+GE53+GE54+GE55+GE56+GE58</f>
        <v>3875.6537762</v>
      </c>
      <c r="GF40" s="22">
        <f>GF41+GF42+GF43+GF44+GF45+GF46+GF47+GF48+GF49+GF50+GF51+GF52+GF53+GF54+GF55+GF56+GF58</f>
        <v>3875.2</v>
      </c>
      <c r="GG40" s="21">
        <f>GG41+GG48+GG50+GG51+GG52+GG53+GG54+GG55+GG56+GG58</f>
        <v>1256.4239805999998</v>
      </c>
      <c r="GH40" s="22">
        <f>GH41+GH42+GH43+GH44+GH45+GH46+GH47+GH48+GH49+GH50+GH51+GH52+GH53+GH54+GH55+GH56+GH58</f>
        <v>1255.1999999999998</v>
      </c>
      <c r="GI40" s="22">
        <f>GI41+GI48+GI50+GI51+GI52+GI53+GI54+GI55+GI56+GI58</f>
        <v>2354.0514725999997</v>
      </c>
      <c r="GJ40" s="22">
        <f>GJ41+GJ42+GJ43+GJ44+GJ45+GJ46+GJ47+GJ48+GJ49+GJ50+GJ51+GJ52+GJ53+GJ54+GJ55+GJ56+GJ58</f>
        <v>2352.9</v>
      </c>
      <c r="GK40" s="21">
        <f>GK41+GK42+GK46+GK50+GK51+GK53+GK54+GK55+GK56+GK58</f>
        <v>2793.4857251999997</v>
      </c>
      <c r="GL40" s="22">
        <f>GL41+GL42+GL43+GL44+GL45+GL46+GL47+GL48+GL49+GL50+GL51+GL52+GL53+GL54+GL55+GL56+GL58</f>
        <v>2793</v>
      </c>
      <c r="GM40" s="21">
        <f>GM41+GM46+GM48+GM50+GM51+GM53+GM54+GM55+GM56+GM58</f>
        <v>1702.6979747599999</v>
      </c>
      <c r="GN40" s="22">
        <f>GN41+GN42+GN43+GN44+GN45+GN46+GN47+GN48+GN49+GN50+GN51+GN52+GN53+GN54+GN55+GN56+GN58</f>
        <v>1701.8999999999996</v>
      </c>
      <c r="GO40" s="21">
        <f>GO41+GO50+GO51+GO52+GO53+GO54+GO55+GO56+GO58</f>
        <v>2770.8371368</v>
      </c>
      <c r="GP40" s="22">
        <f>GP41+GP42+GP43+GP44+GP45+GP46+GP47+GP48+GP49+GP50+GP51+GP52+GP53+GP54+GP55+GP56+GP58</f>
        <v>2769.7999999999997</v>
      </c>
      <c r="GQ40" s="21">
        <f>GQ41+GQ43+GQ46+GQ48+GQ50+GQ51+GQ52+GQ53+GQ54+GQ55+GQ56+GQ58</f>
        <v>2424.7226837999997</v>
      </c>
      <c r="GR40" s="22">
        <f>GR41+GR42+GR43+GR44+GR45+GR46+GR47+GR48+GR49+GR50+GR51+GR52+GR53+GR54+GR55+GR56+GR58</f>
        <v>2423.8999999999996</v>
      </c>
      <c r="GS40" s="21">
        <f>GS41+GS46+GS48+GS50+GS51+GS53+GS54+GS55+GS56</f>
        <v>4670.0376426</v>
      </c>
      <c r="GT40" s="22">
        <f>GT41+GT42+GT43+GT44+GT45+GT46+GT47+GT48+GT49+GT50+GT51+GT52+GT53+GT54+GT55+GT56+GT58</f>
        <v>4669.400000000001</v>
      </c>
      <c r="GU40" s="21">
        <f>GU41+GU42+GU50+GU51+GU53+GU54+GU55+GU56</f>
        <v>2193.2</v>
      </c>
      <c r="GV40" s="22">
        <f>GV41+GV42+GV43+GV44+GV45+GV46+GV47+GV48+GV49+GV50+GV51+GV52+GV53+GV54+GV55+GV56+GV58</f>
        <v>2192.2999999999997</v>
      </c>
      <c r="GW40" s="21">
        <f>GW41+GW42+GW46+GW48+GW50+GW51+GW53+GW54+GW55+GW56+GW58</f>
        <v>3441.2072946000008</v>
      </c>
      <c r="GX40" s="22">
        <f>GX41+GX42+GX43+GX44+GX45+GX46+GX47+GX48+GX49+GX50+GX51+GX52+GX53+GX54+GX55+GX56+GX58</f>
        <v>3440.4000000000005</v>
      </c>
      <c r="GY40" s="21">
        <f>GY41+GY42+GY46+GY48+GY50+GY51+GY53+GY54+GY55+GY56</f>
        <v>3079.5482188</v>
      </c>
      <c r="GZ40" s="22">
        <f>GZ41+GZ42+GZ43+GZ44+GZ45+GZ46+GZ47+GZ48+GZ49+GZ50+GZ51+GZ52+GZ53+GZ54+GZ55+GZ56+GZ58</f>
        <v>3078.6000000000004</v>
      </c>
      <c r="HA40" s="21">
        <f>HA41+HA42+HA46+HA48+HA50+HA51+HA53+HA54+HA55+HA56+HA58</f>
        <v>3666.1693434</v>
      </c>
      <c r="HB40" s="22">
        <f>HB41+HB42+HB43+HB44+HB45+HB46+HB47+HB48+HB49+HB50+HB51+HB52+HB53+HB54+HB55+HB56+HB58</f>
        <v>3665.6000000000004</v>
      </c>
      <c r="HC40" s="21">
        <f>HC41+HC42+HC46+HC48+HC50+HC51+HC53+HC54+HC55+HC56+HC58</f>
        <v>3567.6120748000003</v>
      </c>
      <c r="HD40" s="22">
        <f>HD41+HD42+HD43+HD44+HD45+HD46+HD47+HD48+HD49+HD50+HD51+HD52+HD53+HD54+HD55+HD56+HD58</f>
        <v>3566.9</v>
      </c>
      <c r="HE40" s="21">
        <f>HE41+HE46+HE50+HE51+HE52+HE53+HE54+HE55+HE56+HE58</f>
        <v>2503.3106513999996</v>
      </c>
      <c r="HF40" s="22">
        <f>HF41+HF42+HF43+HF44+HF45+HF46+HF47+HF48+HF49+HF50+HF51+HF52+HF53+HF54+HF55+HF56+HF58</f>
        <v>2502.5999999999995</v>
      </c>
      <c r="HG40" s="21">
        <f>HG41+HG46+HG48+HG50+HG51+HG52+HG53+HG54+HG55+HG56+HG58</f>
        <v>6041.254136800001</v>
      </c>
      <c r="HH40" s="22">
        <f>HH41+HH42+HH43+HH44+HH45+HH46+HH47+HH48+HH49+HH50+HH51+HH52+HH53+HH54+HH55+HH56+HH58</f>
        <v>6040.200000000001</v>
      </c>
      <c r="HI40" s="22">
        <f>HI41+HI42+HI43+HI44+HI45+HI46+HI47+HI48+HI49+HI50+HI51+HI52+HI53+HI54+HI55+HI56+HI58</f>
        <v>2858.0003748</v>
      </c>
      <c r="HJ40" s="22">
        <f>HJ41+HJ42+HJ43+HJ44+HJ45+HJ46+HJ47+HJ48+HJ49+HJ50+HJ51+HJ52+HJ53+HJ54+HJ55+HJ56+HJ58</f>
        <v>2856.1</v>
      </c>
      <c r="HK40" s="21">
        <f>HK41+HK42+HK46+HK48+HK50+HK51+HK52+HK53+HK54+HK55+HK56+HK58</f>
        <v>2777.1999999999994</v>
      </c>
      <c r="HL40" s="22">
        <f>HL41+HL42+HL43+HL44+HL45+HL46+HL47+HL48+HL49+HL50+HL51+HL52+HL53+HL54+HL55+HL56+HL58</f>
        <v>2776.0999999999995</v>
      </c>
      <c r="HM40" s="21">
        <f>HM41+HM43+HM46+HM50+HM51+HM52+HM53+HM54+HM55+HM56</f>
        <v>3775.0574887999996</v>
      </c>
      <c r="HN40" s="22">
        <f>HN41+HN42+HN43+HN44+HN45+HN46+HN47+HN48+HN49+HN50+HN51+HN52+HN53+HN54+HN55+HN56+HN58</f>
        <v>3774.1</v>
      </c>
      <c r="HO40" s="21">
        <f>HO41+HO42+HO43+HO46+HO50+HO51+HO52+HO53+HO54+HO55+HO56+HO58</f>
        <v>2539.7157639999996</v>
      </c>
      <c r="HP40" s="22">
        <f>HP41+HP42+HP43+HP44+HP45+HP46+HP47+HP48+HP49+HP50+HP51+HP52+HP53+HP54+HP55+HP56+HP58</f>
        <v>2538.3999999999996</v>
      </c>
      <c r="HQ40" s="22">
        <f>HQ41+HQ42+HQ43+HQ44+HQ45+HQ46+HQ47+HQ48+HQ49+HQ50+HQ51+HQ52+HQ53+HQ54+HQ55+HQ56+HQ58</f>
        <v>2534.7</v>
      </c>
      <c r="HR40" s="22">
        <f>HR41+HR42+HR43+HR44+HR45+HR46+HR47+HR48+HR49+HR50+HR51+HR52+HR53+HR54+HR55+HR56+HR58</f>
        <v>2533.4999999999995</v>
      </c>
      <c r="HS40" s="21">
        <f>HS41+HS46+HS48+HS50+HS51+HS52+HS53+HS54+HS55+HS56+HS58</f>
        <v>2454.7999999999993</v>
      </c>
      <c r="HT40" s="22">
        <f>HT41+HT42+HT43+HT44+HT45+HT46+HT47+HT48+HT49+HT50+HT51+HT52+HT53+HT54+HT55+HT56+HT58</f>
        <v>2453.6999999999994</v>
      </c>
      <c r="HU40" s="22">
        <f>HU41+HU42+HU43+HU44+HU45+HU46+HU47+HU48+HU49+HU50+HU51+HU52+HU53+HU54+HU55+HU56+HU58</f>
        <v>1872.0000000000002</v>
      </c>
      <c r="HV40" s="22">
        <f>HV41+HV42+HV43+HV44+HV45+HV46+HV47+HV48+HV49+HV50+HV51+HV52+HV53+HV54+HV55+HV56+HV58</f>
        <v>1871.6</v>
      </c>
      <c r="HW40" s="21">
        <f>HW41+HW42+HW46+HW48+HW50+HW51+HW53+HW54+HW55+HW56+HW58</f>
        <v>3169.5999999999995</v>
      </c>
      <c r="HX40" s="22">
        <f>HX41+HX42+HX43+HX44+HX45+HX46+HX47+HX48+HX49+HX50+HX51+HX52+HX53+HX54+HX55+HX56+HX58</f>
        <v>3168.8999999999996</v>
      </c>
      <c r="HY40" s="21">
        <f>HY41+HY44+HY46+HY48+HY50+HY51+HY53+HY54+HY55+HY56+HY58</f>
        <v>3284.4000000000005</v>
      </c>
      <c r="HZ40" s="22">
        <f>HZ41+HZ42+HZ43+HZ44+HZ45+HZ46+HZ47+HZ48+HZ49+HZ50+HZ51+HZ52+HZ53+HZ54+HZ55+HZ56+HZ58</f>
        <v>3283.1000000000004</v>
      </c>
    </row>
    <row r="41" spans="1:234" s="9" customFormat="1" ht="32.25" customHeight="1">
      <c r="A41" s="29" t="s">
        <v>183</v>
      </c>
      <c r="B41" s="26" t="s">
        <v>184</v>
      </c>
      <c r="C41" s="22">
        <v>2094.6</v>
      </c>
      <c r="D41" s="22">
        <f>C41</f>
        <v>2094.6</v>
      </c>
      <c r="E41" s="22">
        <v>2980.8</v>
      </c>
      <c r="F41" s="22">
        <f aca="true" t="shared" si="149" ref="F41:F50">E41</f>
        <v>2980.8</v>
      </c>
      <c r="G41" s="22">
        <v>1494.7</v>
      </c>
      <c r="H41" s="22">
        <f aca="true" t="shared" si="150" ref="H41:H56">G41</f>
        <v>1494.7</v>
      </c>
      <c r="I41" s="22">
        <v>2198.2</v>
      </c>
      <c r="J41" s="22">
        <f aca="true" t="shared" si="151" ref="J41:J50">I41</f>
        <v>2198.2</v>
      </c>
      <c r="K41" s="22">
        <v>2316.4</v>
      </c>
      <c r="L41" s="22">
        <f aca="true" t="shared" si="152" ref="L41:L50">K41</f>
        <v>2316.4</v>
      </c>
      <c r="M41" s="22">
        <v>1739.7</v>
      </c>
      <c r="N41" s="22">
        <f>M41</f>
        <v>1739.7</v>
      </c>
      <c r="O41" s="22">
        <v>666.1</v>
      </c>
      <c r="P41" s="22">
        <f>O41</f>
        <v>666.1</v>
      </c>
      <c r="Q41" s="22">
        <v>2922.2</v>
      </c>
      <c r="R41" s="22">
        <f>Q41</f>
        <v>2922.2</v>
      </c>
      <c r="S41" s="22">
        <v>950.9</v>
      </c>
      <c r="T41" s="22">
        <f>S41</f>
        <v>950.9</v>
      </c>
      <c r="U41" s="22">
        <v>686.6</v>
      </c>
      <c r="V41" s="22">
        <f>U41</f>
        <v>686.6</v>
      </c>
      <c r="W41" s="22">
        <v>2929.2</v>
      </c>
      <c r="X41" s="22">
        <f aca="true" t="shared" si="153" ref="X41:X50">W41</f>
        <v>2929.2</v>
      </c>
      <c r="Y41" s="22">
        <v>391</v>
      </c>
      <c r="Z41" s="22">
        <f>Y41</f>
        <v>391</v>
      </c>
      <c r="AA41" s="22">
        <v>391.2</v>
      </c>
      <c r="AB41" s="22">
        <f>AA41</f>
        <v>391.2</v>
      </c>
      <c r="AC41" s="22">
        <v>410.8</v>
      </c>
      <c r="AD41" s="22">
        <f>AC41</f>
        <v>410.8</v>
      </c>
      <c r="AE41" s="22">
        <v>410.7</v>
      </c>
      <c r="AF41" s="22">
        <f>AE41</f>
        <v>410.7</v>
      </c>
      <c r="AG41" s="22">
        <v>410.8</v>
      </c>
      <c r="AH41" s="22">
        <f>AG41</f>
        <v>410.8</v>
      </c>
      <c r="AI41" s="22">
        <v>410.6</v>
      </c>
      <c r="AJ41" s="22">
        <f>AI41</f>
        <v>410.6</v>
      </c>
      <c r="AK41" s="22">
        <v>470.2</v>
      </c>
      <c r="AL41" s="22">
        <f>AK41</f>
        <v>470.2</v>
      </c>
      <c r="AM41" s="22">
        <v>431.8</v>
      </c>
      <c r="AN41" s="22">
        <f>AM41</f>
        <v>431.8</v>
      </c>
      <c r="AO41" s="22">
        <v>431.4</v>
      </c>
      <c r="AP41" s="22">
        <f>AO41</f>
        <v>431.4</v>
      </c>
      <c r="AQ41" s="22">
        <v>433.1</v>
      </c>
      <c r="AR41" s="22">
        <f>AQ41</f>
        <v>433.1</v>
      </c>
      <c r="AS41" s="22">
        <v>432.9</v>
      </c>
      <c r="AT41" s="22">
        <f>AS41</f>
        <v>432.9</v>
      </c>
      <c r="AU41" s="22">
        <v>473.9</v>
      </c>
      <c r="AV41" s="22">
        <f>AU41</f>
        <v>473.9</v>
      </c>
      <c r="AW41" s="22">
        <v>410.4</v>
      </c>
      <c r="AX41" s="22">
        <f>AW41</f>
        <v>410.4</v>
      </c>
      <c r="AY41" s="22">
        <v>411.5</v>
      </c>
      <c r="AZ41" s="22">
        <f>AY41</f>
        <v>411.5</v>
      </c>
      <c r="BA41" s="22">
        <v>411.1</v>
      </c>
      <c r="BB41" s="22">
        <f>BA41</f>
        <v>411.1</v>
      </c>
      <c r="BC41" s="22">
        <v>408.4</v>
      </c>
      <c r="BD41" s="22">
        <f>BC41</f>
        <v>408.4</v>
      </c>
      <c r="BE41" s="22">
        <v>431</v>
      </c>
      <c r="BF41" s="22">
        <f>BE41</f>
        <v>431</v>
      </c>
      <c r="BG41" s="22">
        <v>411.7</v>
      </c>
      <c r="BH41" s="22">
        <f>BG41</f>
        <v>411.7</v>
      </c>
      <c r="BI41" s="22">
        <v>637.6</v>
      </c>
      <c r="BJ41" s="22">
        <f aca="true" t="shared" si="154" ref="BJ41:BJ50">BI41</f>
        <v>637.6</v>
      </c>
      <c r="BK41" s="22">
        <v>635.7</v>
      </c>
      <c r="BL41" s="22">
        <f>BK41</f>
        <v>635.7</v>
      </c>
      <c r="BM41" s="22">
        <v>577.7</v>
      </c>
      <c r="BN41" s="22">
        <f aca="true" t="shared" si="155" ref="BN41:BN50">BM41</f>
        <v>577.7</v>
      </c>
      <c r="BO41" s="22">
        <v>3029.3</v>
      </c>
      <c r="BP41" s="22">
        <f aca="true" t="shared" si="156" ref="BP41:BP50">BO41</f>
        <v>3029.3</v>
      </c>
      <c r="BQ41" s="22">
        <v>1700.2</v>
      </c>
      <c r="BR41" s="22">
        <f aca="true" t="shared" si="157" ref="BR41:BR50">BQ41</f>
        <v>1700.2</v>
      </c>
      <c r="BS41" s="22">
        <v>1797.6</v>
      </c>
      <c r="BT41" s="22">
        <f aca="true" t="shared" si="158" ref="BT41:BT50">BS41</f>
        <v>1797.6</v>
      </c>
      <c r="BU41" s="22">
        <v>2374.2</v>
      </c>
      <c r="BV41" s="22">
        <f aca="true" t="shared" si="159" ref="BV41:BV50">BU41</f>
        <v>2374.2</v>
      </c>
      <c r="BW41" s="22">
        <v>759.9</v>
      </c>
      <c r="BX41" s="22">
        <f>BW41</f>
        <v>759.9</v>
      </c>
      <c r="BY41" s="22">
        <v>704.3</v>
      </c>
      <c r="BZ41" s="22">
        <f>BY41</f>
        <v>704.3</v>
      </c>
      <c r="CA41" s="22">
        <v>525.4</v>
      </c>
      <c r="CB41" s="22">
        <f>CA41</f>
        <v>525.4</v>
      </c>
      <c r="CC41" s="22">
        <v>581.9</v>
      </c>
      <c r="CD41" s="22">
        <f>CC41</f>
        <v>581.9</v>
      </c>
      <c r="CE41" s="22">
        <v>780.4</v>
      </c>
      <c r="CF41" s="22">
        <f>CE41</f>
        <v>780.4</v>
      </c>
      <c r="CG41" s="22">
        <v>532.8</v>
      </c>
      <c r="CH41" s="22">
        <v>532.8</v>
      </c>
      <c r="CI41" s="22">
        <v>2867.8</v>
      </c>
      <c r="CJ41" s="22">
        <f aca="true" t="shared" si="160" ref="CJ41:CJ50">CI41</f>
        <v>2867.8</v>
      </c>
      <c r="CK41" s="22">
        <v>2924.6</v>
      </c>
      <c r="CL41" s="22">
        <f>CK41</f>
        <v>2924.6</v>
      </c>
      <c r="CM41" s="22">
        <v>1745.3</v>
      </c>
      <c r="CN41" s="22">
        <f aca="true" t="shared" si="161" ref="CN41:CN50">CM41</f>
        <v>1745.3</v>
      </c>
      <c r="CO41" s="22">
        <v>3021.8</v>
      </c>
      <c r="CP41" s="22">
        <f aca="true" t="shared" si="162" ref="CP41:CP50">CO41</f>
        <v>3021.8</v>
      </c>
      <c r="CQ41" s="22">
        <v>1746.6</v>
      </c>
      <c r="CR41" s="22">
        <f>CR42+CR46+CR48+CR50+CR51+CR53+CR54+CR55+CR56+CR58</f>
        <v>1719.6999999999998</v>
      </c>
      <c r="CS41" s="22">
        <v>2151.4</v>
      </c>
      <c r="CT41" s="22">
        <f aca="true" t="shared" si="163" ref="CT41:CT50">CS41</f>
        <v>2151.4</v>
      </c>
      <c r="CU41" s="22">
        <v>2128.6</v>
      </c>
      <c r="CV41" s="22">
        <f>CU41</f>
        <v>2128.6</v>
      </c>
      <c r="CW41" s="22">
        <v>710.3</v>
      </c>
      <c r="CX41" s="22">
        <f>CW41</f>
        <v>710.3</v>
      </c>
      <c r="CY41" s="22">
        <v>2950</v>
      </c>
      <c r="CZ41" s="28">
        <f>CY41</f>
        <v>2950</v>
      </c>
      <c r="DA41" s="22">
        <v>1207.6</v>
      </c>
      <c r="DB41" s="28">
        <f>DA41</f>
        <v>1207.6</v>
      </c>
      <c r="DC41" s="22">
        <v>679</v>
      </c>
      <c r="DD41" s="28">
        <f>DC41</f>
        <v>679</v>
      </c>
      <c r="DE41" s="22">
        <v>1523.3</v>
      </c>
      <c r="DF41" s="22">
        <f>DE41</f>
        <v>1523.3</v>
      </c>
      <c r="DG41" s="22">
        <v>1256.5</v>
      </c>
      <c r="DH41" s="22">
        <f t="shared" si="141"/>
        <v>1256.5</v>
      </c>
      <c r="DI41" s="22">
        <v>705.7</v>
      </c>
      <c r="DJ41" s="22">
        <f t="shared" si="142"/>
        <v>705.7</v>
      </c>
      <c r="DK41" s="22">
        <v>707.9</v>
      </c>
      <c r="DL41" s="22">
        <f t="shared" si="143"/>
        <v>707.9</v>
      </c>
      <c r="DM41" s="22">
        <v>708.4</v>
      </c>
      <c r="DN41" s="22">
        <f t="shared" si="144"/>
        <v>708.4</v>
      </c>
      <c r="DO41" s="22">
        <v>713</v>
      </c>
      <c r="DP41" s="22">
        <f t="shared" si="145"/>
        <v>713</v>
      </c>
      <c r="DQ41" s="22">
        <v>706.2</v>
      </c>
      <c r="DR41" s="22">
        <f t="shared" si="146"/>
        <v>706.2</v>
      </c>
      <c r="DS41" s="22">
        <v>2002.8</v>
      </c>
      <c r="DT41" s="22">
        <f t="shared" si="147"/>
        <v>2002.8</v>
      </c>
      <c r="DU41" s="22">
        <v>1868.4</v>
      </c>
      <c r="DV41" s="22">
        <f t="shared" si="148"/>
        <v>1868.4</v>
      </c>
      <c r="DW41" s="22">
        <v>1445.7</v>
      </c>
      <c r="DX41" s="22">
        <f>DW41</f>
        <v>1445.7</v>
      </c>
      <c r="DY41" s="22">
        <v>1466.3</v>
      </c>
      <c r="DZ41" s="22">
        <f aca="true" t="shared" si="164" ref="DZ41:DZ50">DY41</f>
        <v>1466.3</v>
      </c>
      <c r="EA41" s="22">
        <v>3005.7</v>
      </c>
      <c r="EB41" s="22">
        <f aca="true" t="shared" si="165" ref="EB41:EB50">EA41</f>
        <v>3005.7</v>
      </c>
      <c r="EC41" s="22">
        <v>3006.6</v>
      </c>
      <c r="ED41" s="22">
        <f aca="true" t="shared" si="166" ref="ED41:ED50">EC41</f>
        <v>3006.6</v>
      </c>
      <c r="EE41" s="22">
        <v>1056.7</v>
      </c>
      <c r="EF41" s="22">
        <f>EE41</f>
        <v>1056.7</v>
      </c>
      <c r="EG41" s="22">
        <v>1890</v>
      </c>
      <c r="EH41" s="22">
        <f aca="true" t="shared" si="167" ref="EH41:EH50">EG41</f>
        <v>1890</v>
      </c>
      <c r="EI41" s="22">
        <v>1067.1</v>
      </c>
      <c r="EJ41" s="28">
        <f aca="true" t="shared" si="168" ref="EJ41:EJ50">EI41</f>
        <v>1067.1</v>
      </c>
      <c r="EK41" s="22">
        <v>1266.4</v>
      </c>
      <c r="EL41" s="22">
        <f>EK41</f>
        <v>1266.4</v>
      </c>
      <c r="EM41" s="22">
        <v>1446.9</v>
      </c>
      <c r="EN41" s="22">
        <f aca="true" t="shared" si="169" ref="EN41:EN50">EM41</f>
        <v>1446.9</v>
      </c>
      <c r="EO41" s="22">
        <v>1268.2</v>
      </c>
      <c r="EP41" s="22">
        <f>EO41</f>
        <v>1268.2</v>
      </c>
      <c r="EQ41" s="22">
        <v>509.6</v>
      </c>
      <c r="ER41" s="22">
        <f>EQ41</f>
        <v>509.6</v>
      </c>
      <c r="ES41" s="22">
        <v>1308.2</v>
      </c>
      <c r="ET41" s="22">
        <f>ES41</f>
        <v>1308.2</v>
      </c>
      <c r="EU41" s="22">
        <v>994.4</v>
      </c>
      <c r="EV41" s="22">
        <f aca="true" t="shared" si="170" ref="EV41:EV50">EU41</f>
        <v>994.4</v>
      </c>
      <c r="EW41" s="22">
        <v>524.4</v>
      </c>
      <c r="EX41" s="22">
        <f aca="true" t="shared" si="171" ref="EX41:EX50">EW41</f>
        <v>524.4</v>
      </c>
      <c r="EY41" s="22">
        <v>1502.7</v>
      </c>
      <c r="EZ41" s="22">
        <f aca="true" t="shared" si="172" ref="EZ41:EZ50">EY41</f>
        <v>1502.7</v>
      </c>
      <c r="FA41" s="22">
        <v>1013.9</v>
      </c>
      <c r="FB41" s="22">
        <f aca="true" t="shared" si="173" ref="FB41:FB50">FA41</f>
        <v>1013.9</v>
      </c>
      <c r="FC41" s="22">
        <v>992.9</v>
      </c>
      <c r="FD41" s="22">
        <f>FC41</f>
        <v>992.9</v>
      </c>
      <c r="FE41" s="22">
        <v>1015.3</v>
      </c>
      <c r="FF41" s="22">
        <f aca="true" t="shared" si="174" ref="FF41:FF50">FE41</f>
        <v>1015.3</v>
      </c>
      <c r="FG41" s="22">
        <v>993.5</v>
      </c>
      <c r="FH41" s="22">
        <f>FG41</f>
        <v>993.5</v>
      </c>
      <c r="FI41" s="22">
        <v>1464.5</v>
      </c>
      <c r="FJ41" s="22">
        <f>FI41</f>
        <v>1464.5</v>
      </c>
      <c r="FK41" s="22">
        <v>1194.8</v>
      </c>
      <c r="FL41" s="22">
        <f>FK41</f>
        <v>1194.8</v>
      </c>
      <c r="FM41" s="22">
        <v>1093.6</v>
      </c>
      <c r="FN41" s="22">
        <f>FM41</f>
        <v>1093.6</v>
      </c>
      <c r="FO41" s="22">
        <v>1503.6</v>
      </c>
      <c r="FP41" s="22">
        <f aca="true" t="shared" si="175" ref="FP41:FP50">FO41</f>
        <v>1503.6</v>
      </c>
      <c r="FQ41" s="22">
        <v>2107.6</v>
      </c>
      <c r="FR41" s="22">
        <f aca="true" t="shared" si="176" ref="FR41:FR50">FQ41</f>
        <v>2107.6</v>
      </c>
      <c r="FS41" s="22">
        <v>2185</v>
      </c>
      <c r="FT41" s="22">
        <f>FS41</f>
        <v>2185</v>
      </c>
      <c r="FU41" s="22">
        <v>1502.6</v>
      </c>
      <c r="FV41" s="22">
        <f aca="true" t="shared" si="177" ref="FV41:FV50">FU41</f>
        <v>1502.6</v>
      </c>
      <c r="FW41" s="22">
        <v>2022.7</v>
      </c>
      <c r="FX41" s="22">
        <f>FW41</f>
        <v>2022.7</v>
      </c>
      <c r="FY41" s="22">
        <v>2532.6</v>
      </c>
      <c r="FZ41" s="22">
        <f aca="true" t="shared" si="178" ref="FZ41:FZ50">FY41</f>
        <v>2532.6</v>
      </c>
      <c r="GA41" s="22">
        <v>2021.5</v>
      </c>
      <c r="GB41" s="22">
        <f>GA41</f>
        <v>2021.5</v>
      </c>
      <c r="GC41" s="22">
        <v>1619.5</v>
      </c>
      <c r="GD41" s="22">
        <f aca="true" t="shared" si="179" ref="GD41:GD50">GC41</f>
        <v>1619.5</v>
      </c>
      <c r="GE41" s="22">
        <v>1933.6</v>
      </c>
      <c r="GF41" s="22">
        <f aca="true" t="shared" si="180" ref="GF41:GF50">GE41</f>
        <v>1933.6</v>
      </c>
      <c r="GG41" s="22">
        <v>570.6</v>
      </c>
      <c r="GH41" s="22">
        <f>GG41</f>
        <v>570.6</v>
      </c>
      <c r="GI41" s="22">
        <v>1037.5</v>
      </c>
      <c r="GJ41" s="22">
        <f>GI41</f>
        <v>1037.5</v>
      </c>
      <c r="GK41" s="22">
        <v>1485.1</v>
      </c>
      <c r="GL41" s="22">
        <f>GK41</f>
        <v>1485.1</v>
      </c>
      <c r="GM41" s="22">
        <v>933.6</v>
      </c>
      <c r="GN41" s="22">
        <f>GM41</f>
        <v>933.6</v>
      </c>
      <c r="GO41" s="22">
        <v>1639.7</v>
      </c>
      <c r="GP41" s="22">
        <f>GO41</f>
        <v>1639.7</v>
      </c>
      <c r="GQ41" s="22">
        <v>787.3</v>
      </c>
      <c r="GR41" s="22">
        <f aca="true" t="shared" si="181" ref="GR41:GR50">GQ41</f>
        <v>787.3</v>
      </c>
      <c r="GS41" s="22">
        <v>2742.4</v>
      </c>
      <c r="GT41" s="22">
        <f>GS41</f>
        <v>2742.4</v>
      </c>
      <c r="GU41" s="22">
        <v>1243.8</v>
      </c>
      <c r="GV41" s="22">
        <f>GU41</f>
        <v>1243.8</v>
      </c>
      <c r="GW41" s="22">
        <v>1747.1</v>
      </c>
      <c r="GX41" s="22">
        <f aca="true" t="shared" si="182" ref="GX41:GX50">GW41</f>
        <v>1747.1</v>
      </c>
      <c r="GY41" s="22">
        <v>1747.5</v>
      </c>
      <c r="GZ41" s="22">
        <f aca="true" t="shared" si="183" ref="GZ41:GZ50">GY41</f>
        <v>1747.5</v>
      </c>
      <c r="HA41" s="22">
        <v>1885.3</v>
      </c>
      <c r="HB41" s="22">
        <f aca="true" t="shared" si="184" ref="HB41:HB50">HA41</f>
        <v>1885.3</v>
      </c>
      <c r="HC41" s="22">
        <v>1845.9</v>
      </c>
      <c r="HD41" s="22">
        <f aca="true" t="shared" si="185" ref="HD41:HD50">HC41</f>
        <v>1845.9</v>
      </c>
      <c r="HE41" s="22">
        <v>1012.3</v>
      </c>
      <c r="HF41" s="22">
        <f>HE41</f>
        <v>1012.3</v>
      </c>
      <c r="HG41" s="22">
        <v>1977.5</v>
      </c>
      <c r="HH41" s="22">
        <f>HG41</f>
        <v>1977.5</v>
      </c>
      <c r="HI41" s="22">
        <v>1767.3</v>
      </c>
      <c r="HJ41" s="22">
        <f>HI41</f>
        <v>1767.3</v>
      </c>
      <c r="HK41" s="22">
        <v>1532.8</v>
      </c>
      <c r="HL41" s="22">
        <f aca="true" t="shared" si="186" ref="HL41:HL50">HK41</f>
        <v>1532.8</v>
      </c>
      <c r="HM41" s="22">
        <v>1063.8</v>
      </c>
      <c r="HN41" s="22">
        <f>HM41</f>
        <v>1063.8</v>
      </c>
      <c r="HO41" s="22">
        <v>1052.1</v>
      </c>
      <c r="HP41" s="24">
        <f aca="true" t="shared" si="187" ref="HP41:HP50">HO41</f>
        <v>1052.1</v>
      </c>
      <c r="HQ41" s="24">
        <v>1052.3</v>
      </c>
      <c r="HR41" s="24">
        <v>1052.3</v>
      </c>
      <c r="HS41" s="21">
        <v>1052.3</v>
      </c>
      <c r="HT41" s="24">
        <f>HS41</f>
        <v>1052.3</v>
      </c>
      <c r="HU41" s="21">
        <v>1174.6</v>
      </c>
      <c r="HV41" s="24">
        <f>HU41</f>
        <v>1174.6</v>
      </c>
      <c r="HW41" s="21">
        <v>1664.1</v>
      </c>
      <c r="HX41" s="22">
        <f aca="true" t="shared" si="188" ref="HX41:HX50">HW41</f>
        <v>1664.1</v>
      </c>
      <c r="HY41" s="21">
        <v>1744.5</v>
      </c>
      <c r="HZ41" s="22">
        <f aca="true" t="shared" si="189" ref="HZ41:HZ50">HY41</f>
        <v>1744.5</v>
      </c>
    </row>
    <row r="42" spans="1:234" s="9" customFormat="1" ht="24.75" customHeight="1">
      <c r="A42" s="30" t="s">
        <v>185</v>
      </c>
      <c r="B42" s="34" t="s">
        <v>186</v>
      </c>
      <c r="C42" s="22"/>
      <c r="D42" s="22"/>
      <c r="E42" s="22">
        <v>88.5</v>
      </c>
      <c r="F42" s="22">
        <f t="shared" si="149"/>
        <v>88.5</v>
      </c>
      <c r="G42" s="22"/>
      <c r="H42" s="22"/>
      <c r="I42" s="22">
        <v>159.3</v>
      </c>
      <c r="J42" s="22">
        <f t="shared" si="151"/>
        <v>159.3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>
        <v>109.7</v>
      </c>
      <c r="X42" s="22">
        <f t="shared" si="153"/>
        <v>109.7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>
        <v>100.9</v>
      </c>
      <c r="BJ42" s="22">
        <f t="shared" si="154"/>
        <v>100.9</v>
      </c>
      <c r="BK42" s="22"/>
      <c r="BL42" s="22"/>
      <c r="BM42" s="22">
        <v>100</v>
      </c>
      <c r="BN42" s="22">
        <f t="shared" si="155"/>
        <v>100</v>
      </c>
      <c r="BO42" s="22">
        <v>125.7</v>
      </c>
      <c r="BP42" s="22">
        <f t="shared" si="156"/>
        <v>125.7</v>
      </c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>
        <v>117.1</v>
      </c>
      <c r="CJ42" s="22">
        <f t="shared" si="160"/>
        <v>117.1</v>
      </c>
      <c r="CK42" s="22"/>
      <c r="CL42" s="22"/>
      <c r="CM42" s="22"/>
      <c r="CN42" s="22"/>
      <c r="CO42" s="22"/>
      <c r="CP42" s="22"/>
      <c r="CQ42" s="22">
        <v>117.4</v>
      </c>
      <c r="CR42" s="22">
        <f aca="true" t="shared" si="190" ref="CR42:CR50">CQ42</f>
        <v>117.4</v>
      </c>
      <c r="CS42" s="22">
        <v>227</v>
      </c>
      <c r="CT42" s="22">
        <f t="shared" si="163"/>
        <v>227</v>
      </c>
      <c r="CU42" s="22"/>
      <c r="CV42" s="22"/>
      <c r="CW42" s="22"/>
      <c r="CX42" s="22"/>
      <c r="CY42" s="22"/>
      <c r="CZ42" s="28"/>
      <c r="DA42" s="22"/>
      <c r="DB42" s="28"/>
      <c r="DC42" s="22"/>
      <c r="DD42" s="28"/>
      <c r="DE42" s="22"/>
      <c r="DF42" s="22"/>
      <c r="DG42" s="22">
        <v>174.6</v>
      </c>
      <c r="DH42" s="22">
        <f t="shared" si="141"/>
        <v>174.6</v>
      </c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14"/>
      <c r="DT42" s="22"/>
      <c r="DU42" s="22">
        <v>195.6</v>
      </c>
      <c r="DV42" s="22">
        <f t="shared" si="148"/>
        <v>195.6</v>
      </c>
      <c r="DW42" s="22"/>
      <c r="DX42" s="22"/>
      <c r="DY42" s="22">
        <v>99.1</v>
      </c>
      <c r="DZ42" s="22">
        <f t="shared" si="164"/>
        <v>99.1</v>
      </c>
      <c r="EA42" s="22">
        <v>116</v>
      </c>
      <c r="EB42" s="22">
        <f t="shared" si="165"/>
        <v>116</v>
      </c>
      <c r="EC42" s="22">
        <v>98.6</v>
      </c>
      <c r="ED42" s="22">
        <f t="shared" si="166"/>
        <v>98.6</v>
      </c>
      <c r="EE42" s="22"/>
      <c r="EF42" s="22"/>
      <c r="EG42" s="22">
        <v>189.8</v>
      </c>
      <c r="EH42" s="22">
        <f t="shared" si="167"/>
        <v>189.8</v>
      </c>
      <c r="EI42" s="22">
        <v>68.1</v>
      </c>
      <c r="EJ42" s="28">
        <f t="shared" si="168"/>
        <v>68.1</v>
      </c>
      <c r="EK42" s="22"/>
      <c r="EL42" s="22"/>
      <c r="EM42" s="22">
        <v>95.3</v>
      </c>
      <c r="EN42" s="22">
        <f t="shared" si="169"/>
        <v>95.3</v>
      </c>
      <c r="EO42" s="22"/>
      <c r="EP42" s="22"/>
      <c r="EQ42" s="22">
        <v>26.4</v>
      </c>
      <c r="ER42" s="22">
        <f>EQ42</f>
        <v>26.4</v>
      </c>
      <c r="ES42" s="22"/>
      <c r="ET42" s="22"/>
      <c r="EU42" s="22">
        <v>191.8</v>
      </c>
      <c r="EV42" s="22">
        <f t="shared" si="170"/>
        <v>191.8</v>
      </c>
      <c r="EW42" s="22">
        <v>48.8</v>
      </c>
      <c r="EX42" s="22">
        <f t="shared" si="171"/>
        <v>48.8</v>
      </c>
      <c r="EY42" s="22">
        <v>70.8</v>
      </c>
      <c r="EZ42" s="22">
        <f t="shared" si="172"/>
        <v>70.8</v>
      </c>
      <c r="FA42" s="22">
        <v>98.4</v>
      </c>
      <c r="FB42" s="22">
        <f t="shared" si="173"/>
        <v>98.4</v>
      </c>
      <c r="FC42" s="22">
        <v>180.1</v>
      </c>
      <c r="FD42" s="22">
        <f>FC42</f>
        <v>180.1</v>
      </c>
      <c r="FE42" s="22">
        <v>87.5</v>
      </c>
      <c r="FF42" s="22">
        <f t="shared" si="174"/>
        <v>87.5</v>
      </c>
      <c r="FG42" s="22">
        <v>344</v>
      </c>
      <c r="FH42" s="22">
        <f>FG42</f>
        <v>344</v>
      </c>
      <c r="FI42" s="22"/>
      <c r="FJ42" s="22"/>
      <c r="FK42" s="22">
        <v>121</v>
      </c>
      <c r="FL42" s="22">
        <f>FK42</f>
        <v>121</v>
      </c>
      <c r="FM42" s="22"/>
      <c r="FN42" s="22"/>
      <c r="FO42" s="22"/>
      <c r="FP42" s="22"/>
      <c r="FQ42" s="22"/>
      <c r="FR42" s="22"/>
      <c r="FS42" s="22"/>
      <c r="FT42" s="22"/>
      <c r="FU42" s="22">
        <v>128.8</v>
      </c>
      <c r="FV42" s="22">
        <f t="shared" si="177"/>
        <v>128.8</v>
      </c>
      <c r="FW42" s="22"/>
      <c r="FX42" s="22"/>
      <c r="FY42" s="22">
        <v>172.2</v>
      </c>
      <c r="FZ42" s="22">
        <f t="shared" si="178"/>
        <v>172.2</v>
      </c>
      <c r="GA42" s="22">
        <v>100</v>
      </c>
      <c r="GB42" s="22">
        <f>GA42</f>
        <v>100</v>
      </c>
      <c r="GC42" s="22">
        <v>198.7</v>
      </c>
      <c r="GD42" s="22">
        <f t="shared" si="179"/>
        <v>198.7</v>
      </c>
      <c r="GE42" s="22">
        <v>181.4</v>
      </c>
      <c r="GF42" s="22">
        <f t="shared" si="180"/>
        <v>181.4</v>
      </c>
      <c r="GG42" s="22"/>
      <c r="GH42" s="22"/>
      <c r="GI42" s="22"/>
      <c r="GJ42" s="22"/>
      <c r="GK42" s="22">
        <v>108.3</v>
      </c>
      <c r="GL42" s="22">
        <f>GK42</f>
        <v>108.3</v>
      </c>
      <c r="GM42" s="22"/>
      <c r="GN42" s="22"/>
      <c r="GO42" s="22"/>
      <c r="GP42" s="22"/>
      <c r="GQ42" s="22"/>
      <c r="GR42" s="22"/>
      <c r="GS42" s="22"/>
      <c r="GT42" s="22"/>
      <c r="GU42" s="22">
        <v>343.8</v>
      </c>
      <c r="GV42" s="22">
        <f>GU42</f>
        <v>343.8</v>
      </c>
      <c r="GW42" s="22">
        <v>180.5</v>
      </c>
      <c r="GX42" s="22">
        <f t="shared" si="182"/>
        <v>180.5</v>
      </c>
      <c r="GY42" s="22">
        <v>101.2</v>
      </c>
      <c r="GZ42" s="22">
        <f t="shared" si="183"/>
        <v>101.2</v>
      </c>
      <c r="HA42" s="22">
        <v>170.5</v>
      </c>
      <c r="HB42" s="22">
        <f t="shared" si="184"/>
        <v>170.5</v>
      </c>
      <c r="HC42" s="22">
        <v>109.8</v>
      </c>
      <c r="HD42" s="22">
        <f t="shared" si="185"/>
        <v>109.8</v>
      </c>
      <c r="HE42" s="22"/>
      <c r="HF42" s="22"/>
      <c r="HG42" s="22"/>
      <c r="HH42" s="22"/>
      <c r="HI42" s="22"/>
      <c r="HJ42" s="22"/>
      <c r="HK42" s="22">
        <v>196.3</v>
      </c>
      <c r="HL42" s="22">
        <f t="shared" si="186"/>
        <v>196.3</v>
      </c>
      <c r="HM42" s="22"/>
      <c r="HN42" s="22"/>
      <c r="HO42" s="22">
        <v>80</v>
      </c>
      <c r="HP42" s="24">
        <f t="shared" si="187"/>
        <v>80</v>
      </c>
      <c r="HQ42" s="22">
        <v>305.7</v>
      </c>
      <c r="HR42" s="22">
        <f>HQ42</f>
        <v>305.7</v>
      </c>
      <c r="HS42" s="22"/>
      <c r="HT42" s="22"/>
      <c r="HU42" s="22"/>
      <c r="HV42" s="22"/>
      <c r="HW42" s="22">
        <v>129.2</v>
      </c>
      <c r="HX42" s="22">
        <f t="shared" si="188"/>
        <v>129.2</v>
      </c>
      <c r="HY42" s="22"/>
      <c r="HZ42" s="22"/>
    </row>
    <row r="43" spans="1:234" s="9" customFormat="1" ht="15" customHeight="1">
      <c r="A43" s="30" t="s">
        <v>187</v>
      </c>
      <c r="B43" s="34" t="s">
        <v>188</v>
      </c>
      <c r="C43" s="22"/>
      <c r="D43" s="22"/>
      <c r="E43" s="22"/>
      <c r="F43" s="22"/>
      <c r="G43" s="22"/>
      <c r="H43" s="22"/>
      <c r="I43" s="22">
        <v>155.4</v>
      </c>
      <c r="J43" s="22">
        <f t="shared" si="151"/>
        <v>155.4</v>
      </c>
      <c r="K43" s="22">
        <v>168.9</v>
      </c>
      <c r="L43" s="22">
        <f t="shared" si="152"/>
        <v>168.9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>
        <v>190.9</v>
      </c>
      <c r="X43" s="22">
        <f t="shared" si="153"/>
        <v>190.9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>
        <v>137.7</v>
      </c>
      <c r="BL43" s="22">
        <f>BK43</f>
        <v>137.7</v>
      </c>
      <c r="BM43" s="22"/>
      <c r="BN43" s="22"/>
      <c r="BO43" s="22">
        <v>230.9</v>
      </c>
      <c r="BP43" s="22">
        <f t="shared" si="156"/>
        <v>230.9</v>
      </c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>
        <v>196</v>
      </c>
      <c r="CJ43" s="22">
        <f t="shared" si="160"/>
        <v>196</v>
      </c>
      <c r="CK43" s="22"/>
      <c r="CL43" s="22"/>
      <c r="CM43" s="22"/>
      <c r="CN43" s="22"/>
      <c r="CO43" s="22">
        <v>120.3</v>
      </c>
      <c r="CP43" s="22">
        <f t="shared" si="162"/>
        <v>120.3</v>
      </c>
      <c r="CQ43" s="22"/>
      <c r="CR43" s="22"/>
      <c r="CS43" s="22"/>
      <c r="CT43" s="22"/>
      <c r="CU43" s="22"/>
      <c r="CV43" s="22"/>
      <c r="CW43" s="22"/>
      <c r="CX43" s="22"/>
      <c r="CY43" s="22"/>
      <c r="CZ43" s="28"/>
      <c r="DA43" s="22">
        <v>301.7</v>
      </c>
      <c r="DB43" s="28">
        <f>DA43</f>
        <v>301.7</v>
      </c>
      <c r="DC43" s="22"/>
      <c r="DD43" s="28"/>
      <c r="DE43" s="22"/>
      <c r="DF43" s="22"/>
      <c r="DG43" s="22">
        <v>150</v>
      </c>
      <c r="DH43" s="22">
        <f t="shared" si="141"/>
        <v>150</v>
      </c>
      <c r="DI43" s="22">
        <v>120</v>
      </c>
      <c r="DJ43" s="22">
        <f t="shared" si="142"/>
        <v>120</v>
      </c>
      <c r="DK43" s="22"/>
      <c r="DL43" s="22"/>
      <c r="DM43" s="22"/>
      <c r="DN43" s="22"/>
      <c r="DO43" s="22"/>
      <c r="DP43" s="22"/>
      <c r="DQ43" s="22"/>
      <c r="DR43" s="22"/>
      <c r="DS43" s="14"/>
      <c r="DT43" s="22"/>
      <c r="DU43" s="22"/>
      <c r="DV43" s="22"/>
      <c r="DW43" s="22"/>
      <c r="DX43" s="22"/>
      <c r="DY43" s="22"/>
      <c r="DZ43" s="22"/>
      <c r="EA43" s="22">
        <v>160</v>
      </c>
      <c r="EB43" s="22">
        <f t="shared" si="165"/>
        <v>160</v>
      </c>
      <c r="EC43" s="22">
        <v>101.4</v>
      </c>
      <c r="ED43" s="22">
        <f t="shared" si="166"/>
        <v>101.4</v>
      </c>
      <c r="EE43" s="22"/>
      <c r="EF43" s="22"/>
      <c r="EG43" s="22"/>
      <c r="EH43" s="22"/>
      <c r="EI43" s="22"/>
      <c r="EJ43" s="28"/>
      <c r="EK43" s="22"/>
      <c r="EL43" s="22"/>
      <c r="EM43" s="22">
        <v>194.3</v>
      </c>
      <c r="EN43" s="22">
        <f t="shared" si="169"/>
        <v>194.3</v>
      </c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>
        <v>167.3</v>
      </c>
      <c r="EZ43" s="22">
        <f t="shared" si="172"/>
        <v>167.3</v>
      </c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>
        <v>223</v>
      </c>
      <c r="FP43" s="22">
        <f t="shared" si="175"/>
        <v>223</v>
      </c>
      <c r="FQ43" s="22">
        <v>119.8</v>
      </c>
      <c r="FR43" s="22">
        <f t="shared" si="176"/>
        <v>119.8</v>
      </c>
      <c r="FS43" s="22"/>
      <c r="FT43" s="22"/>
      <c r="FU43" s="22">
        <v>123.2</v>
      </c>
      <c r="FV43" s="22">
        <f t="shared" si="177"/>
        <v>123.2</v>
      </c>
      <c r="FW43" s="22">
        <v>109.4</v>
      </c>
      <c r="FX43" s="22">
        <f>FW43</f>
        <v>109.4</v>
      </c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>
        <v>100.2</v>
      </c>
      <c r="GR43" s="22">
        <f t="shared" si="181"/>
        <v>100.2</v>
      </c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>
        <v>1375.3</v>
      </c>
      <c r="HN43" s="22">
        <f>HM43</f>
        <v>1375.3</v>
      </c>
      <c r="HO43" s="22">
        <v>147.6</v>
      </c>
      <c r="HP43" s="24">
        <f t="shared" si="187"/>
        <v>147.6</v>
      </c>
      <c r="HQ43" s="22"/>
      <c r="HR43" s="22"/>
      <c r="HS43" s="22"/>
      <c r="HT43" s="22"/>
      <c r="HU43" s="22"/>
      <c r="HV43" s="22"/>
      <c r="HW43" s="22"/>
      <c r="HX43" s="22"/>
      <c r="HY43" s="22"/>
      <c r="HZ43" s="22"/>
    </row>
    <row r="44" spans="1:234" s="9" customFormat="1" ht="13.5" customHeight="1">
      <c r="A44" s="30" t="s">
        <v>189</v>
      </c>
      <c r="B44" s="35" t="s">
        <v>190</v>
      </c>
      <c r="C44" s="14"/>
      <c r="D44" s="22"/>
      <c r="E44" s="14">
        <v>210.1</v>
      </c>
      <c r="F44" s="22">
        <f t="shared" si="149"/>
        <v>210.1</v>
      </c>
      <c r="G44" s="14"/>
      <c r="H44" s="2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14"/>
      <c r="V44" s="22"/>
      <c r="W44" s="14">
        <v>219</v>
      </c>
      <c r="X44" s="22">
        <f t="shared" si="153"/>
        <v>219</v>
      </c>
      <c r="Y44" s="14"/>
      <c r="Z44" s="22"/>
      <c r="AA44" s="14"/>
      <c r="AB44" s="22"/>
      <c r="AC44" s="14"/>
      <c r="AD44" s="22"/>
      <c r="AE44" s="14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14"/>
      <c r="AR44" s="22"/>
      <c r="AS44" s="14"/>
      <c r="AT44" s="22"/>
      <c r="AU44" s="22"/>
      <c r="AV44" s="22"/>
      <c r="AW44" s="14"/>
      <c r="AX44" s="22"/>
      <c r="AY44" s="22"/>
      <c r="AZ44" s="22"/>
      <c r="BA44" s="14"/>
      <c r="BB44" s="22"/>
      <c r="BC44" s="22"/>
      <c r="BD44" s="22"/>
      <c r="BE44" s="22"/>
      <c r="BF44" s="22"/>
      <c r="BG44" s="22"/>
      <c r="BH44" s="22"/>
      <c r="BI44" s="14">
        <v>105.8</v>
      </c>
      <c r="BJ44" s="22">
        <f t="shared" si="154"/>
        <v>105.8</v>
      </c>
      <c r="BK44" s="22"/>
      <c r="BL44" s="22"/>
      <c r="BM44" s="14">
        <v>118.7</v>
      </c>
      <c r="BN44" s="22">
        <f t="shared" si="155"/>
        <v>118.7</v>
      </c>
      <c r="BO44" s="14">
        <v>121.8</v>
      </c>
      <c r="BP44" s="22">
        <f t="shared" si="156"/>
        <v>121.8</v>
      </c>
      <c r="BQ44" s="22">
        <v>17.3</v>
      </c>
      <c r="BR44" s="22">
        <f t="shared" si="157"/>
        <v>17.3</v>
      </c>
      <c r="BS44" s="25">
        <v>126</v>
      </c>
      <c r="BT44" s="22">
        <f t="shared" si="158"/>
        <v>126</v>
      </c>
      <c r="BU44" s="14">
        <v>172.5</v>
      </c>
      <c r="BV44" s="22">
        <f t="shared" si="159"/>
        <v>172.5</v>
      </c>
      <c r="BW44" s="22"/>
      <c r="BX44" s="22"/>
      <c r="BY44" s="22"/>
      <c r="BZ44" s="22"/>
      <c r="CA44" s="22"/>
      <c r="CB44" s="22"/>
      <c r="CC44" s="22"/>
      <c r="CD44" s="22"/>
      <c r="CE44" s="14"/>
      <c r="CF44" s="22"/>
      <c r="CG44" s="14"/>
      <c r="CH44" s="14"/>
      <c r="CI44" s="14">
        <v>201.5</v>
      </c>
      <c r="CJ44" s="22">
        <f t="shared" si="160"/>
        <v>201.5</v>
      </c>
      <c r="CK44" s="22"/>
      <c r="CL44" s="22"/>
      <c r="CM44" s="14"/>
      <c r="CN44" s="22"/>
      <c r="CO44" s="14">
        <v>55.1</v>
      </c>
      <c r="CP44" s="22">
        <f t="shared" si="162"/>
        <v>55.1</v>
      </c>
      <c r="CQ44" s="14"/>
      <c r="CR44" s="22"/>
      <c r="CS44" s="14"/>
      <c r="CT44" s="22"/>
      <c r="CU44" s="14"/>
      <c r="CV44" s="22"/>
      <c r="CW44" s="14"/>
      <c r="CX44" s="22"/>
      <c r="CY44" s="14"/>
      <c r="CZ44" s="28"/>
      <c r="DA44" s="22"/>
      <c r="DB44" s="28"/>
      <c r="DC44" s="22"/>
      <c r="DD44" s="28"/>
      <c r="DE44" s="14">
        <v>284.5</v>
      </c>
      <c r="DF44" s="22">
        <f>DE44</f>
        <v>284.5</v>
      </c>
      <c r="DG44" s="14">
        <v>165.3</v>
      </c>
      <c r="DH44" s="22">
        <f t="shared" si="141"/>
        <v>165.3</v>
      </c>
      <c r="DI44" s="14"/>
      <c r="DJ44" s="22"/>
      <c r="DK44" s="14"/>
      <c r="DL44" s="22"/>
      <c r="DM44" s="14">
        <v>16.5</v>
      </c>
      <c r="DN44" s="22">
        <f t="shared" si="144"/>
        <v>16.5</v>
      </c>
      <c r="DO44" s="14"/>
      <c r="DP44" s="22"/>
      <c r="DQ44" s="14"/>
      <c r="DR44" s="22"/>
      <c r="DS44" s="14"/>
      <c r="DT44" s="22"/>
      <c r="DU44" s="22"/>
      <c r="DV44" s="22"/>
      <c r="DW44" s="14"/>
      <c r="DX44" s="22"/>
      <c r="DY44" s="14"/>
      <c r="DZ44" s="22"/>
      <c r="EA44" s="14">
        <v>388.6</v>
      </c>
      <c r="EB44" s="22">
        <f t="shared" si="165"/>
        <v>388.6</v>
      </c>
      <c r="EC44" s="14">
        <v>356.1</v>
      </c>
      <c r="ED44" s="22">
        <f t="shared" si="166"/>
        <v>356.1</v>
      </c>
      <c r="EE44" s="22"/>
      <c r="EF44" s="22"/>
      <c r="EG44" s="22"/>
      <c r="EH44" s="22"/>
      <c r="EI44" s="14">
        <v>83.3</v>
      </c>
      <c r="EJ44" s="28">
        <f t="shared" si="168"/>
        <v>83.3</v>
      </c>
      <c r="EK44" s="14"/>
      <c r="EL44" s="22"/>
      <c r="EM44" s="22"/>
      <c r="EN44" s="22"/>
      <c r="EO44" s="14"/>
      <c r="EP44" s="22"/>
      <c r="EQ44" s="14"/>
      <c r="ER44" s="22"/>
      <c r="ES44" s="14"/>
      <c r="ET44" s="22"/>
      <c r="EU44" s="14">
        <v>167.1</v>
      </c>
      <c r="EV44" s="22">
        <f t="shared" si="170"/>
        <v>167.1</v>
      </c>
      <c r="EW44" s="14"/>
      <c r="EX44" s="22"/>
      <c r="EY44" s="22"/>
      <c r="EZ44" s="22"/>
      <c r="FA44" s="14">
        <v>89.6</v>
      </c>
      <c r="FB44" s="22">
        <f t="shared" si="173"/>
        <v>89.6</v>
      </c>
      <c r="FC44" s="22"/>
      <c r="FD44" s="22"/>
      <c r="FE44" s="14">
        <v>97.8</v>
      </c>
      <c r="FF44" s="22">
        <f t="shared" si="174"/>
        <v>97.8</v>
      </c>
      <c r="FG44" s="14"/>
      <c r="FH44" s="22"/>
      <c r="FI44" s="14"/>
      <c r="FJ44" s="22"/>
      <c r="FK44" s="14"/>
      <c r="FL44" s="22"/>
      <c r="FM44" s="14"/>
      <c r="FN44" s="22"/>
      <c r="FO44" s="14">
        <v>104.1</v>
      </c>
      <c r="FP44" s="22">
        <f t="shared" si="175"/>
        <v>104.1</v>
      </c>
      <c r="FQ44" s="14"/>
      <c r="FR44" s="22"/>
      <c r="FS44" s="14"/>
      <c r="FT44" s="22"/>
      <c r="FU44" s="14"/>
      <c r="FV44" s="22"/>
      <c r="FW44" s="11"/>
      <c r="FX44" s="22"/>
      <c r="FY44" s="11"/>
      <c r="FZ44" s="22"/>
      <c r="GA44" s="11"/>
      <c r="GB44" s="22"/>
      <c r="GC44" s="11"/>
      <c r="GD44" s="22"/>
      <c r="GE44" s="14">
        <v>199.7</v>
      </c>
      <c r="GF44" s="22">
        <f t="shared" si="180"/>
        <v>199.7</v>
      </c>
      <c r="GG44" s="11"/>
      <c r="GH44" s="22"/>
      <c r="GI44" s="14"/>
      <c r="GJ44" s="22"/>
      <c r="GK44" s="11"/>
      <c r="GL44" s="22"/>
      <c r="GM44" s="11"/>
      <c r="GN44" s="22"/>
      <c r="GO44" s="11"/>
      <c r="GP44" s="22"/>
      <c r="GQ44" s="11"/>
      <c r="GR44" s="22"/>
      <c r="GS44" s="11"/>
      <c r="GT44" s="22"/>
      <c r="GU44" s="11"/>
      <c r="GV44" s="22"/>
      <c r="GW44" s="11"/>
      <c r="GX44" s="22"/>
      <c r="GY44" s="11"/>
      <c r="GZ44" s="22"/>
      <c r="HA44" s="11"/>
      <c r="HB44" s="22"/>
      <c r="HC44" s="11"/>
      <c r="HD44" s="22"/>
      <c r="HE44" s="11"/>
      <c r="HF44" s="22"/>
      <c r="HG44" s="11"/>
      <c r="HH44" s="22"/>
      <c r="HI44" s="11"/>
      <c r="HJ44" s="22"/>
      <c r="HK44" s="11"/>
      <c r="HL44" s="22"/>
      <c r="HM44" s="11"/>
      <c r="HN44" s="22"/>
      <c r="HO44" s="11"/>
      <c r="HP44" s="24"/>
      <c r="HQ44" s="11"/>
      <c r="HR44" s="22"/>
      <c r="HS44" s="11"/>
      <c r="HT44" s="22"/>
      <c r="HU44" s="11"/>
      <c r="HV44" s="22"/>
      <c r="HW44" s="11"/>
      <c r="HX44" s="22"/>
      <c r="HY44" s="14">
        <v>208</v>
      </c>
      <c r="HZ44" s="22">
        <f t="shared" si="189"/>
        <v>208</v>
      </c>
    </row>
    <row r="45" spans="1:234" s="9" customFormat="1" ht="15.75" customHeight="1">
      <c r="A45" s="30" t="s">
        <v>191</v>
      </c>
      <c r="B45" s="35" t="s">
        <v>192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>
        <v>199.8</v>
      </c>
      <c r="R45" s="22">
        <f>Q45</f>
        <v>199.8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8"/>
      <c r="DA45" s="22"/>
      <c r="DB45" s="28"/>
      <c r="DC45" s="22"/>
      <c r="DD45" s="28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8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4"/>
      <c r="HQ45" s="22"/>
      <c r="HR45" s="22"/>
      <c r="HS45" s="22"/>
      <c r="HT45" s="22"/>
      <c r="HU45" s="22"/>
      <c r="HV45" s="22"/>
      <c r="HW45" s="22"/>
      <c r="HX45" s="22"/>
      <c r="HY45" s="22"/>
      <c r="HZ45" s="22"/>
    </row>
    <row r="46" spans="1:234" s="9" customFormat="1" ht="12.75" customHeight="1">
      <c r="A46" s="30" t="s">
        <v>193</v>
      </c>
      <c r="B46" s="35" t="s">
        <v>194</v>
      </c>
      <c r="C46" s="14"/>
      <c r="D46" s="22"/>
      <c r="E46" s="22">
        <v>244.5</v>
      </c>
      <c r="F46" s="22">
        <f t="shared" si="149"/>
        <v>244.5</v>
      </c>
      <c r="G46" s="22"/>
      <c r="H46" s="22"/>
      <c r="I46" s="22">
        <v>164.5</v>
      </c>
      <c r="J46" s="22">
        <f t="shared" si="151"/>
        <v>164.5</v>
      </c>
      <c r="K46" s="22">
        <v>199.4</v>
      </c>
      <c r="L46" s="22">
        <f t="shared" si="152"/>
        <v>199.4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>
        <v>268.2</v>
      </c>
      <c r="X46" s="22">
        <f t="shared" si="153"/>
        <v>268.2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>
        <v>124.1</v>
      </c>
      <c r="BJ46" s="22">
        <f t="shared" si="154"/>
        <v>124.1</v>
      </c>
      <c r="BK46" s="22"/>
      <c r="BL46" s="22"/>
      <c r="BM46" s="22">
        <v>135.7</v>
      </c>
      <c r="BN46" s="22">
        <f t="shared" si="155"/>
        <v>135.7</v>
      </c>
      <c r="BO46" s="22">
        <v>85.8</v>
      </c>
      <c r="BP46" s="22">
        <f t="shared" si="156"/>
        <v>85.8</v>
      </c>
      <c r="BQ46" s="22">
        <v>122.4</v>
      </c>
      <c r="BR46" s="22">
        <f t="shared" si="157"/>
        <v>122.4</v>
      </c>
      <c r="BS46" s="22">
        <v>74.1</v>
      </c>
      <c r="BT46" s="22">
        <f t="shared" si="158"/>
        <v>74.1</v>
      </c>
      <c r="BU46" s="22">
        <v>55.8</v>
      </c>
      <c r="BV46" s="22">
        <f t="shared" si="159"/>
        <v>55.8</v>
      </c>
      <c r="BW46" s="22">
        <v>124.2</v>
      </c>
      <c r="BX46" s="22">
        <f>BW46</f>
        <v>124.2</v>
      </c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>
        <v>205.7</v>
      </c>
      <c r="CJ46" s="22">
        <f t="shared" si="160"/>
        <v>205.7</v>
      </c>
      <c r="CK46" s="22"/>
      <c r="CL46" s="22"/>
      <c r="CM46" s="22">
        <v>217.5</v>
      </c>
      <c r="CN46" s="22">
        <f t="shared" si="161"/>
        <v>217.5</v>
      </c>
      <c r="CO46" s="22">
        <v>80</v>
      </c>
      <c r="CP46" s="22">
        <f t="shared" si="162"/>
        <v>80</v>
      </c>
      <c r="CQ46" s="22">
        <v>115</v>
      </c>
      <c r="CR46" s="22">
        <f t="shared" si="190"/>
        <v>115</v>
      </c>
      <c r="CS46" s="22">
        <v>97.4</v>
      </c>
      <c r="CT46" s="22">
        <f t="shared" si="163"/>
        <v>97.4</v>
      </c>
      <c r="CU46" s="22"/>
      <c r="CV46" s="22"/>
      <c r="CW46" s="22"/>
      <c r="CX46" s="22"/>
      <c r="CY46" s="22">
        <v>340</v>
      </c>
      <c r="CZ46" s="28">
        <f>CY46</f>
        <v>340</v>
      </c>
      <c r="DA46" s="22"/>
      <c r="DB46" s="28"/>
      <c r="DC46" s="22">
        <v>278.8</v>
      </c>
      <c r="DD46" s="28">
        <f>DC46</f>
        <v>278.8</v>
      </c>
      <c r="DE46" s="22"/>
      <c r="DF46" s="22"/>
      <c r="DG46" s="22">
        <v>154.5</v>
      </c>
      <c r="DH46" s="22">
        <f t="shared" si="141"/>
        <v>154.5</v>
      </c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>
        <v>156.1</v>
      </c>
      <c r="DT46" s="22">
        <f t="shared" si="147"/>
        <v>156.1</v>
      </c>
      <c r="DU46" s="22">
        <v>233.4</v>
      </c>
      <c r="DV46" s="22">
        <f t="shared" si="148"/>
        <v>233.4</v>
      </c>
      <c r="DW46" s="22"/>
      <c r="DX46" s="22"/>
      <c r="DY46" s="22">
        <v>150.4</v>
      </c>
      <c r="DZ46" s="22">
        <f t="shared" si="164"/>
        <v>150.4</v>
      </c>
      <c r="EA46" s="22">
        <v>276.6</v>
      </c>
      <c r="EB46" s="22">
        <f t="shared" si="165"/>
        <v>276.6</v>
      </c>
      <c r="EC46" s="22">
        <v>222.2</v>
      </c>
      <c r="ED46" s="22">
        <f t="shared" si="166"/>
        <v>222.2</v>
      </c>
      <c r="EE46" s="22"/>
      <c r="EF46" s="22"/>
      <c r="EG46" s="22">
        <v>177.1</v>
      </c>
      <c r="EH46" s="22">
        <f t="shared" si="167"/>
        <v>177.1</v>
      </c>
      <c r="EI46" s="22"/>
      <c r="EJ46" s="28"/>
      <c r="EK46" s="22"/>
      <c r="EL46" s="22"/>
      <c r="EM46" s="22"/>
      <c r="EN46" s="22"/>
      <c r="EO46" s="22"/>
      <c r="EP46" s="22"/>
      <c r="EQ46" s="22"/>
      <c r="ER46" s="22"/>
      <c r="ES46" s="22">
        <v>49.6</v>
      </c>
      <c r="ET46" s="22">
        <f>ES46</f>
        <v>49.6</v>
      </c>
      <c r="EU46" s="22">
        <v>125.8</v>
      </c>
      <c r="EV46" s="22">
        <f t="shared" si="170"/>
        <v>125.8</v>
      </c>
      <c r="EW46" s="22">
        <v>17.5</v>
      </c>
      <c r="EX46" s="22">
        <f t="shared" si="171"/>
        <v>17.5</v>
      </c>
      <c r="EY46" s="22"/>
      <c r="EZ46" s="22"/>
      <c r="FA46" s="22">
        <v>102.3</v>
      </c>
      <c r="FB46" s="22">
        <f t="shared" si="173"/>
        <v>102.3</v>
      </c>
      <c r="FC46" s="22"/>
      <c r="FD46" s="22"/>
      <c r="FE46" s="22">
        <v>98.7</v>
      </c>
      <c r="FF46" s="22">
        <f t="shared" si="174"/>
        <v>98.7</v>
      </c>
      <c r="FG46" s="22"/>
      <c r="FH46" s="22"/>
      <c r="FI46" s="22"/>
      <c r="FJ46" s="22"/>
      <c r="FK46" s="22"/>
      <c r="FL46" s="22"/>
      <c r="FM46" s="22"/>
      <c r="FN46" s="22"/>
      <c r="FO46" s="22">
        <v>31.6</v>
      </c>
      <c r="FP46" s="22">
        <f t="shared" si="175"/>
        <v>31.6</v>
      </c>
      <c r="FQ46" s="22">
        <v>80.9</v>
      </c>
      <c r="FR46" s="22">
        <f t="shared" si="176"/>
        <v>80.9</v>
      </c>
      <c r="FS46" s="22"/>
      <c r="FT46" s="22"/>
      <c r="FU46" s="22">
        <v>100.1</v>
      </c>
      <c r="FV46" s="22">
        <f t="shared" si="177"/>
        <v>100.1</v>
      </c>
      <c r="FW46" s="22"/>
      <c r="FX46" s="22"/>
      <c r="FY46" s="22">
        <v>141.3</v>
      </c>
      <c r="FZ46" s="22">
        <f t="shared" si="178"/>
        <v>141.3</v>
      </c>
      <c r="GA46" s="22"/>
      <c r="GB46" s="22"/>
      <c r="GC46" s="22">
        <v>94.4</v>
      </c>
      <c r="GD46" s="22">
        <f t="shared" si="179"/>
        <v>94.4</v>
      </c>
      <c r="GE46" s="22">
        <v>116.9</v>
      </c>
      <c r="GF46" s="22">
        <f t="shared" si="180"/>
        <v>116.9</v>
      </c>
      <c r="GG46" s="22"/>
      <c r="GH46" s="22"/>
      <c r="GI46" s="22"/>
      <c r="GJ46" s="22"/>
      <c r="GK46" s="22">
        <v>182.2</v>
      </c>
      <c r="GL46" s="22">
        <f>GK46</f>
        <v>182.2</v>
      </c>
      <c r="GM46" s="22">
        <v>32.8</v>
      </c>
      <c r="GN46" s="22">
        <f>GM46</f>
        <v>32.8</v>
      </c>
      <c r="GO46" s="22"/>
      <c r="GP46" s="22"/>
      <c r="GQ46" s="22">
        <v>132.6</v>
      </c>
      <c r="GR46" s="22">
        <f t="shared" si="181"/>
        <v>132.6</v>
      </c>
      <c r="GS46" s="22"/>
      <c r="GT46" s="22"/>
      <c r="GU46" s="22"/>
      <c r="GV46" s="22"/>
      <c r="GW46" s="22">
        <v>198.8</v>
      </c>
      <c r="GX46" s="22">
        <f t="shared" si="182"/>
        <v>198.8</v>
      </c>
      <c r="GY46" s="22">
        <v>96.2</v>
      </c>
      <c r="GZ46" s="22">
        <f t="shared" si="183"/>
        <v>96.2</v>
      </c>
      <c r="HA46" s="22">
        <v>113.6</v>
      </c>
      <c r="HB46" s="22">
        <f t="shared" si="184"/>
        <v>113.6</v>
      </c>
      <c r="HC46" s="22">
        <v>218.2</v>
      </c>
      <c r="HD46" s="22">
        <f t="shared" si="185"/>
        <v>218.2</v>
      </c>
      <c r="HE46" s="22">
        <v>277.6</v>
      </c>
      <c r="HF46" s="22">
        <f>HE46</f>
        <v>277.6</v>
      </c>
      <c r="HG46" s="22">
        <v>482.5</v>
      </c>
      <c r="HH46" s="22">
        <f>HG46</f>
        <v>482.5</v>
      </c>
      <c r="HI46" s="22"/>
      <c r="HJ46" s="22"/>
      <c r="HK46" s="22">
        <v>135</v>
      </c>
      <c r="HL46" s="22">
        <f t="shared" si="186"/>
        <v>135</v>
      </c>
      <c r="HM46" s="22">
        <v>277.7</v>
      </c>
      <c r="HN46" s="22">
        <f>HM46</f>
        <v>277.7</v>
      </c>
      <c r="HO46" s="22">
        <v>112</v>
      </c>
      <c r="HP46" s="24">
        <f t="shared" si="187"/>
        <v>112</v>
      </c>
      <c r="HQ46" s="22">
        <v>118.6</v>
      </c>
      <c r="HR46" s="22">
        <f>HQ46</f>
        <v>118.6</v>
      </c>
      <c r="HS46" s="22">
        <v>117.6</v>
      </c>
      <c r="HT46" s="22">
        <f>HS46</f>
        <v>117.6</v>
      </c>
      <c r="HU46" s="22"/>
      <c r="HV46" s="22"/>
      <c r="HW46" s="22">
        <v>43.5</v>
      </c>
      <c r="HX46" s="22">
        <f t="shared" si="188"/>
        <v>43.5</v>
      </c>
      <c r="HY46" s="22">
        <v>131.9</v>
      </c>
      <c r="HZ46" s="22">
        <f t="shared" si="189"/>
        <v>131.9</v>
      </c>
    </row>
    <row r="47" spans="1:234" s="9" customFormat="1" ht="15.75" customHeight="1">
      <c r="A47" s="30" t="s">
        <v>195</v>
      </c>
      <c r="B47" s="35" t="s">
        <v>196</v>
      </c>
      <c r="C47" s="22"/>
      <c r="D47" s="22"/>
      <c r="E47" s="22"/>
      <c r="F47" s="22"/>
      <c r="G47" s="22"/>
      <c r="H47" s="22"/>
      <c r="I47" s="22"/>
      <c r="J47" s="22"/>
      <c r="K47" s="22">
        <v>35.7</v>
      </c>
      <c r="L47" s="22">
        <f t="shared" si="152"/>
        <v>35.7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>
        <v>17.9</v>
      </c>
      <c r="BT47" s="22">
        <f t="shared" si="158"/>
        <v>17.9</v>
      </c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>
        <v>17.8</v>
      </c>
      <c r="CN47" s="22">
        <f t="shared" si="161"/>
        <v>17.8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8"/>
      <c r="DA47" s="22">
        <v>11.6</v>
      </c>
      <c r="DB47" s="28">
        <f>DA47</f>
        <v>11.6</v>
      </c>
      <c r="DC47" s="22"/>
      <c r="DD47" s="28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>
        <v>37.1</v>
      </c>
      <c r="EJ47" s="28">
        <f t="shared" si="168"/>
        <v>37.1</v>
      </c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4"/>
      <c r="HQ47" s="22"/>
      <c r="HR47" s="22"/>
      <c r="HS47" s="22"/>
      <c r="HT47" s="22"/>
      <c r="HU47" s="22"/>
      <c r="HV47" s="22"/>
      <c r="HW47" s="22"/>
      <c r="HX47" s="22"/>
      <c r="HY47" s="22"/>
      <c r="HZ47" s="22"/>
    </row>
    <row r="48" spans="1:234" s="9" customFormat="1" ht="17.25" customHeight="1">
      <c r="A48" s="30" t="s">
        <v>197</v>
      </c>
      <c r="B48" s="36" t="s">
        <v>198</v>
      </c>
      <c r="C48" s="14">
        <v>634.7</v>
      </c>
      <c r="D48" s="22">
        <f>C48</f>
        <v>634.7</v>
      </c>
      <c r="E48" s="22">
        <v>210.6</v>
      </c>
      <c r="F48" s="22">
        <f t="shared" si="149"/>
        <v>210.6</v>
      </c>
      <c r="G48" s="22">
        <v>397.84</v>
      </c>
      <c r="H48" s="22">
        <f t="shared" si="150"/>
        <v>397.84</v>
      </c>
      <c r="I48" s="22">
        <v>740.5</v>
      </c>
      <c r="J48" s="22">
        <f t="shared" si="151"/>
        <v>740.5</v>
      </c>
      <c r="K48" s="22"/>
      <c r="L48" s="22"/>
      <c r="M48" s="22">
        <v>423.4</v>
      </c>
      <c r="N48" s="22">
        <f>M48</f>
        <v>423.4</v>
      </c>
      <c r="O48" s="22">
        <v>181.4</v>
      </c>
      <c r="P48" s="22">
        <f>O48</f>
        <v>181.4</v>
      </c>
      <c r="Q48" s="22">
        <v>453.5</v>
      </c>
      <c r="R48" s="22">
        <f>Q48</f>
        <v>453.5</v>
      </c>
      <c r="S48" s="22">
        <v>15.5</v>
      </c>
      <c r="T48" s="22">
        <f>S48</f>
        <v>15.5</v>
      </c>
      <c r="U48" s="22"/>
      <c r="V48" s="22"/>
      <c r="W48" s="22">
        <v>464.5</v>
      </c>
      <c r="X48" s="22">
        <f t="shared" si="153"/>
        <v>464.5</v>
      </c>
      <c r="Y48" s="22">
        <v>293.9</v>
      </c>
      <c r="Z48" s="22">
        <f>Y48</f>
        <v>293.9</v>
      </c>
      <c r="AA48" s="22">
        <v>293.9</v>
      </c>
      <c r="AB48" s="22">
        <f>AA48</f>
        <v>293.9</v>
      </c>
      <c r="AC48" s="22">
        <v>293.9</v>
      </c>
      <c r="AD48" s="22">
        <f>AC48</f>
        <v>293.9</v>
      </c>
      <c r="AE48" s="22">
        <v>293.9</v>
      </c>
      <c r="AF48" s="22">
        <f>AE48</f>
        <v>293.9</v>
      </c>
      <c r="AG48" s="22">
        <v>294</v>
      </c>
      <c r="AH48" s="22">
        <f>AG48</f>
        <v>294</v>
      </c>
      <c r="AI48" s="22">
        <v>294</v>
      </c>
      <c r="AJ48" s="22">
        <f>AI48</f>
        <v>294</v>
      </c>
      <c r="AK48" s="22">
        <v>174.1</v>
      </c>
      <c r="AL48" s="22">
        <f>AK48</f>
        <v>174.1</v>
      </c>
      <c r="AM48" s="22">
        <v>310.3</v>
      </c>
      <c r="AN48" s="22">
        <f>AM48</f>
        <v>310.3</v>
      </c>
      <c r="AO48" s="22">
        <v>310.3</v>
      </c>
      <c r="AP48" s="22">
        <f>AO48</f>
        <v>310.3</v>
      </c>
      <c r="AQ48" s="22">
        <v>310.3</v>
      </c>
      <c r="AR48" s="22">
        <f>AQ48</f>
        <v>310.3</v>
      </c>
      <c r="AS48" s="22">
        <v>310.3</v>
      </c>
      <c r="AT48" s="22">
        <f>AS48</f>
        <v>310.3</v>
      </c>
      <c r="AU48" s="22">
        <v>232.4</v>
      </c>
      <c r="AV48" s="22">
        <v>232.4</v>
      </c>
      <c r="AW48" s="22">
        <v>310.3</v>
      </c>
      <c r="AX48" s="22">
        <f>AW48</f>
        <v>310.3</v>
      </c>
      <c r="AY48" s="22">
        <v>310.3</v>
      </c>
      <c r="AZ48" s="22">
        <f>AY48</f>
        <v>310.3</v>
      </c>
      <c r="BA48" s="22">
        <v>310.3</v>
      </c>
      <c r="BB48" s="22">
        <f>BA48</f>
        <v>310.3</v>
      </c>
      <c r="BC48" s="22">
        <v>310.3</v>
      </c>
      <c r="BD48" s="22">
        <f>BC48</f>
        <v>310.3</v>
      </c>
      <c r="BE48" s="22">
        <v>310.3</v>
      </c>
      <c r="BF48" s="22">
        <f>BE48</f>
        <v>310.3</v>
      </c>
      <c r="BG48" s="22">
        <v>310.3</v>
      </c>
      <c r="BH48" s="22">
        <f>BG48</f>
        <v>310.3</v>
      </c>
      <c r="BI48" s="22">
        <v>182.6</v>
      </c>
      <c r="BJ48" s="22">
        <f t="shared" si="154"/>
        <v>182.6</v>
      </c>
      <c r="BK48" s="22">
        <v>179.8</v>
      </c>
      <c r="BL48" s="22">
        <f>BK48</f>
        <v>179.8</v>
      </c>
      <c r="BM48" s="22">
        <v>24.6</v>
      </c>
      <c r="BN48" s="22">
        <f t="shared" si="155"/>
        <v>24.6</v>
      </c>
      <c r="BO48" s="22">
        <v>483.1</v>
      </c>
      <c r="BP48" s="22">
        <f t="shared" si="156"/>
        <v>483.1</v>
      </c>
      <c r="BQ48" s="22">
        <v>156.3</v>
      </c>
      <c r="BR48" s="22">
        <f t="shared" si="157"/>
        <v>156.3</v>
      </c>
      <c r="BS48" s="22">
        <v>168.7</v>
      </c>
      <c r="BT48" s="22">
        <f t="shared" si="158"/>
        <v>168.7</v>
      </c>
      <c r="BU48" s="22">
        <v>634.7</v>
      </c>
      <c r="BV48" s="22">
        <f t="shared" si="159"/>
        <v>634.7</v>
      </c>
      <c r="BW48" s="22"/>
      <c r="BX48" s="22"/>
      <c r="BY48" s="22">
        <v>507.7</v>
      </c>
      <c r="BZ48" s="22">
        <f>BY48</f>
        <v>507.7</v>
      </c>
      <c r="CA48" s="22">
        <v>24.6</v>
      </c>
      <c r="CB48" s="22">
        <f>CA48</f>
        <v>24.6</v>
      </c>
      <c r="CC48" s="22">
        <v>58.6</v>
      </c>
      <c r="CD48" s="22">
        <f>CC48</f>
        <v>58.6</v>
      </c>
      <c r="CE48" s="22">
        <v>24.6</v>
      </c>
      <c r="CF48" s="22">
        <f>CE48</f>
        <v>24.6</v>
      </c>
      <c r="CG48" s="22"/>
      <c r="CH48" s="22"/>
      <c r="CI48" s="22">
        <v>240.4</v>
      </c>
      <c r="CJ48" s="22">
        <f t="shared" si="160"/>
        <v>240.4</v>
      </c>
      <c r="CK48" s="22">
        <v>594.1</v>
      </c>
      <c r="CL48" s="22">
        <f>CK48</f>
        <v>594.1</v>
      </c>
      <c r="CM48" s="22">
        <v>166.6</v>
      </c>
      <c r="CN48" s="22">
        <f t="shared" si="161"/>
        <v>166.6</v>
      </c>
      <c r="CO48" s="22">
        <v>222.8</v>
      </c>
      <c r="CP48" s="22">
        <f t="shared" si="162"/>
        <v>222.8</v>
      </c>
      <c r="CQ48" s="22">
        <v>139.7</v>
      </c>
      <c r="CR48" s="22">
        <f t="shared" si="190"/>
        <v>139.7</v>
      </c>
      <c r="CS48" s="22">
        <v>300.6</v>
      </c>
      <c r="CT48" s="22">
        <f t="shared" si="163"/>
        <v>300.6</v>
      </c>
      <c r="CU48" s="22">
        <v>112.9</v>
      </c>
      <c r="CV48" s="22">
        <f>CU48</f>
        <v>112.9</v>
      </c>
      <c r="CW48" s="22"/>
      <c r="CX48" s="22"/>
      <c r="CY48" s="22">
        <v>1419.5</v>
      </c>
      <c r="CZ48" s="28">
        <f>CY48</f>
        <v>1419.5</v>
      </c>
      <c r="DA48" s="22"/>
      <c r="DB48" s="28"/>
      <c r="DC48" s="22">
        <v>189.4</v>
      </c>
      <c r="DD48" s="28">
        <f>DC48</f>
        <v>189.4</v>
      </c>
      <c r="DE48" s="22">
        <v>74</v>
      </c>
      <c r="DF48" s="22">
        <f>DE48</f>
        <v>74</v>
      </c>
      <c r="DG48" s="22">
        <v>153.4</v>
      </c>
      <c r="DH48" s="22">
        <f t="shared" si="141"/>
        <v>153.4</v>
      </c>
      <c r="DI48" s="22">
        <v>24.6</v>
      </c>
      <c r="DJ48" s="22">
        <f t="shared" si="142"/>
        <v>24.6</v>
      </c>
      <c r="DK48" s="22">
        <v>24.6</v>
      </c>
      <c r="DL48" s="22">
        <f t="shared" si="143"/>
        <v>24.6</v>
      </c>
      <c r="DM48" s="22">
        <v>24.6</v>
      </c>
      <c r="DN48" s="22">
        <f t="shared" si="144"/>
        <v>24.6</v>
      </c>
      <c r="DO48" s="22">
        <v>306.1</v>
      </c>
      <c r="DP48" s="22">
        <f t="shared" si="145"/>
        <v>306.1</v>
      </c>
      <c r="DQ48" s="22">
        <v>24.6</v>
      </c>
      <c r="DR48" s="22">
        <f t="shared" si="146"/>
        <v>24.6</v>
      </c>
      <c r="DS48" s="22"/>
      <c r="DT48" s="22"/>
      <c r="DU48" s="22">
        <v>164.4</v>
      </c>
      <c r="DV48" s="22">
        <f t="shared" si="148"/>
        <v>164.4</v>
      </c>
      <c r="DW48" s="22">
        <v>227.6</v>
      </c>
      <c r="DX48" s="22">
        <f>DW48</f>
        <v>227.6</v>
      </c>
      <c r="DY48" s="22">
        <v>74.6</v>
      </c>
      <c r="DZ48" s="22">
        <f t="shared" si="164"/>
        <v>74.6</v>
      </c>
      <c r="EA48" s="22">
        <v>239</v>
      </c>
      <c r="EB48" s="22">
        <f t="shared" si="165"/>
        <v>239</v>
      </c>
      <c r="EC48" s="22">
        <v>169.4</v>
      </c>
      <c r="ED48" s="22">
        <f t="shared" si="166"/>
        <v>169.4</v>
      </c>
      <c r="EE48" s="22">
        <v>196.8</v>
      </c>
      <c r="EF48" s="22">
        <f>EE48</f>
        <v>196.8</v>
      </c>
      <c r="EG48" s="22">
        <v>490</v>
      </c>
      <c r="EH48" s="22">
        <f t="shared" si="167"/>
        <v>490</v>
      </c>
      <c r="EI48" s="22">
        <v>220.2</v>
      </c>
      <c r="EJ48" s="28">
        <f t="shared" si="168"/>
        <v>220.2</v>
      </c>
      <c r="EK48" s="22">
        <v>74.6</v>
      </c>
      <c r="EL48" s="22">
        <f>EK48</f>
        <v>74.6</v>
      </c>
      <c r="EM48" s="22">
        <v>197.7</v>
      </c>
      <c r="EN48" s="22">
        <f t="shared" si="169"/>
        <v>197.7</v>
      </c>
      <c r="EO48" s="22">
        <v>74.6</v>
      </c>
      <c r="EP48" s="22">
        <f>EO48</f>
        <v>74.6</v>
      </c>
      <c r="EQ48" s="22">
        <v>24.9</v>
      </c>
      <c r="ER48" s="22">
        <f>EQ48</f>
        <v>24.9</v>
      </c>
      <c r="ES48" s="22"/>
      <c r="ET48" s="22"/>
      <c r="EU48" s="22">
        <v>24.9</v>
      </c>
      <c r="EV48" s="22">
        <f t="shared" si="170"/>
        <v>24.9</v>
      </c>
      <c r="EW48" s="22">
        <v>50.6</v>
      </c>
      <c r="EX48" s="22">
        <f t="shared" si="171"/>
        <v>50.6</v>
      </c>
      <c r="EY48" s="22">
        <v>179.9</v>
      </c>
      <c r="EZ48" s="22">
        <f t="shared" si="172"/>
        <v>179.9</v>
      </c>
      <c r="FA48" s="22">
        <v>149.8</v>
      </c>
      <c r="FB48" s="22">
        <f t="shared" si="173"/>
        <v>149.8</v>
      </c>
      <c r="FC48" s="22">
        <v>169.1</v>
      </c>
      <c r="FD48" s="22">
        <f>FC48</f>
        <v>169.1</v>
      </c>
      <c r="FE48" s="22">
        <v>49.7</v>
      </c>
      <c r="FF48" s="22">
        <f t="shared" si="174"/>
        <v>49.7</v>
      </c>
      <c r="FG48" s="22">
        <v>49.7</v>
      </c>
      <c r="FH48" s="22">
        <f>FG48</f>
        <v>49.7</v>
      </c>
      <c r="FI48" s="22"/>
      <c r="FJ48" s="22"/>
      <c r="FK48" s="22">
        <v>199.8</v>
      </c>
      <c r="FL48" s="22">
        <f>FK48</f>
        <v>199.8</v>
      </c>
      <c r="FM48" s="22"/>
      <c r="FN48" s="22"/>
      <c r="FO48" s="22">
        <v>151.6</v>
      </c>
      <c r="FP48" s="22">
        <f t="shared" si="175"/>
        <v>151.6</v>
      </c>
      <c r="FQ48" s="22">
        <v>282.4</v>
      </c>
      <c r="FR48" s="22">
        <f t="shared" si="176"/>
        <v>282.4</v>
      </c>
      <c r="FS48" s="22">
        <v>740.5</v>
      </c>
      <c r="FT48" s="22">
        <f>FS48</f>
        <v>740.5</v>
      </c>
      <c r="FU48" s="22">
        <v>244.5</v>
      </c>
      <c r="FV48" s="22">
        <f t="shared" si="177"/>
        <v>244.5</v>
      </c>
      <c r="FW48" s="22"/>
      <c r="FX48" s="22"/>
      <c r="FY48" s="22">
        <v>272</v>
      </c>
      <c r="FZ48" s="22">
        <f t="shared" si="178"/>
        <v>272</v>
      </c>
      <c r="GA48" s="22">
        <v>190.2</v>
      </c>
      <c r="GB48" s="22">
        <f>GA48</f>
        <v>190.2</v>
      </c>
      <c r="GC48" s="22">
        <v>123</v>
      </c>
      <c r="GD48" s="22">
        <f t="shared" si="179"/>
        <v>123</v>
      </c>
      <c r="GE48" s="22">
        <v>103.4</v>
      </c>
      <c r="GF48" s="22">
        <f t="shared" si="180"/>
        <v>103.4</v>
      </c>
      <c r="GG48" s="22">
        <v>34</v>
      </c>
      <c r="GH48" s="22">
        <f>GG48</f>
        <v>34</v>
      </c>
      <c r="GI48" s="22">
        <v>114.3</v>
      </c>
      <c r="GJ48" s="22">
        <f>GI48</f>
        <v>114.3</v>
      </c>
      <c r="GK48" s="22"/>
      <c r="GL48" s="22"/>
      <c r="GM48" s="22">
        <v>92.7</v>
      </c>
      <c r="GN48" s="22">
        <f>GM48</f>
        <v>92.7</v>
      </c>
      <c r="GO48" s="22"/>
      <c r="GP48" s="22"/>
      <c r="GQ48" s="22">
        <v>188.8</v>
      </c>
      <c r="GR48" s="22">
        <f t="shared" si="181"/>
        <v>188.8</v>
      </c>
      <c r="GS48" s="22">
        <v>306</v>
      </c>
      <c r="GT48" s="22">
        <f>GS48</f>
        <v>306</v>
      </c>
      <c r="GU48" s="22"/>
      <c r="GV48" s="22"/>
      <c r="GW48" s="22">
        <v>167.3</v>
      </c>
      <c r="GX48" s="22">
        <f t="shared" si="182"/>
        <v>167.3</v>
      </c>
      <c r="GY48" s="22">
        <v>158.1</v>
      </c>
      <c r="GZ48" s="22">
        <f t="shared" si="183"/>
        <v>158.1</v>
      </c>
      <c r="HA48" s="22">
        <v>258.9</v>
      </c>
      <c r="HB48" s="22">
        <f t="shared" si="184"/>
        <v>258.9</v>
      </c>
      <c r="HC48" s="22">
        <v>135.3</v>
      </c>
      <c r="HD48" s="22">
        <f t="shared" si="185"/>
        <v>135.3</v>
      </c>
      <c r="HE48" s="22"/>
      <c r="HF48" s="22"/>
      <c r="HG48" s="22">
        <v>136</v>
      </c>
      <c r="HH48" s="22">
        <f>HG48</f>
        <v>136</v>
      </c>
      <c r="HI48" s="22"/>
      <c r="HJ48" s="22"/>
      <c r="HK48" s="22">
        <v>100</v>
      </c>
      <c r="HL48" s="22">
        <f t="shared" si="186"/>
        <v>100</v>
      </c>
      <c r="HM48" s="22"/>
      <c r="HN48" s="22"/>
      <c r="HO48" s="22"/>
      <c r="HP48" s="24"/>
      <c r="HQ48" s="22"/>
      <c r="HR48" s="22"/>
      <c r="HS48" s="22">
        <v>140.1</v>
      </c>
      <c r="HT48" s="22">
        <f>HS48</f>
        <v>140.1</v>
      </c>
      <c r="HU48" s="22"/>
      <c r="HV48" s="22"/>
      <c r="HW48" s="22">
        <v>209.3</v>
      </c>
      <c r="HX48" s="22">
        <f t="shared" si="188"/>
        <v>209.3</v>
      </c>
      <c r="HY48" s="22">
        <v>117.5</v>
      </c>
      <c r="HZ48" s="22">
        <f t="shared" si="189"/>
        <v>117.5</v>
      </c>
    </row>
    <row r="49" spans="1:234" s="9" customFormat="1" ht="17.25" customHeight="1">
      <c r="A49" s="30" t="s">
        <v>199</v>
      </c>
      <c r="B49" s="37" t="s">
        <v>200</v>
      </c>
      <c r="C49" s="1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8"/>
      <c r="DA49" s="22"/>
      <c r="DB49" s="28"/>
      <c r="DC49" s="22"/>
      <c r="DD49" s="28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8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4"/>
      <c r="HQ49" s="22"/>
      <c r="HR49" s="22"/>
      <c r="HS49" s="22"/>
      <c r="HT49" s="22"/>
      <c r="HU49" s="22"/>
      <c r="HV49" s="22"/>
      <c r="HW49" s="22"/>
      <c r="HX49" s="22"/>
      <c r="HY49" s="22"/>
      <c r="HZ49" s="22"/>
    </row>
    <row r="50" spans="1:234" s="9" customFormat="1" ht="15.75" customHeight="1">
      <c r="A50" s="30" t="s">
        <v>201</v>
      </c>
      <c r="B50" s="35" t="s">
        <v>202</v>
      </c>
      <c r="C50" s="22">
        <v>140</v>
      </c>
      <c r="D50" s="22">
        <f>C50</f>
        <v>140</v>
      </c>
      <c r="E50" s="22">
        <v>169.7</v>
      </c>
      <c r="F50" s="22">
        <f t="shared" si="149"/>
        <v>169.7</v>
      </c>
      <c r="G50" s="22">
        <v>103.1</v>
      </c>
      <c r="H50" s="22">
        <f t="shared" si="150"/>
        <v>103.1</v>
      </c>
      <c r="I50" s="22">
        <v>150.6</v>
      </c>
      <c r="J50" s="22">
        <f t="shared" si="151"/>
        <v>150.6</v>
      </c>
      <c r="K50" s="22">
        <v>157.5</v>
      </c>
      <c r="L50" s="22">
        <f t="shared" si="152"/>
        <v>157.5</v>
      </c>
      <c r="M50" s="22">
        <v>118.4</v>
      </c>
      <c r="N50" s="22">
        <f>M50</f>
        <v>118.4</v>
      </c>
      <c r="O50" s="22">
        <v>47.1</v>
      </c>
      <c r="P50" s="22">
        <f>O50</f>
        <v>47.1</v>
      </c>
      <c r="Q50" s="22">
        <v>164.4</v>
      </c>
      <c r="R50" s="22">
        <f>Q50</f>
        <v>164.4</v>
      </c>
      <c r="S50" s="22">
        <v>64</v>
      </c>
      <c r="T50" s="22">
        <f>S50</f>
        <v>64</v>
      </c>
      <c r="U50" s="22">
        <v>56.2</v>
      </c>
      <c r="V50" s="22">
        <f>U50</f>
        <v>56.2</v>
      </c>
      <c r="W50" s="22">
        <v>166</v>
      </c>
      <c r="X50" s="22">
        <f t="shared" si="153"/>
        <v>166</v>
      </c>
      <c r="Y50" s="22">
        <v>28.5</v>
      </c>
      <c r="Z50" s="22">
        <f>Y50</f>
        <v>28.5</v>
      </c>
      <c r="AA50" s="22">
        <v>28.6</v>
      </c>
      <c r="AB50" s="22">
        <f>AA50</f>
        <v>28.6</v>
      </c>
      <c r="AC50" s="22">
        <v>28.5</v>
      </c>
      <c r="AD50" s="22">
        <f>AC50</f>
        <v>28.5</v>
      </c>
      <c r="AE50" s="22">
        <v>28.5</v>
      </c>
      <c r="AF50" s="22">
        <f>AE50</f>
        <v>28.5</v>
      </c>
      <c r="AG50" s="22">
        <v>28.5</v>
      </c>
      <c r="AH50" s="22">
        <f>AG50</f>
        <v>28.5</v>
      </c>
      <c r="AI50" s="22">
        <v>28.5</v>
      </c>
      <c r="AJ50" s="22">
        <f>AI50</f>
        <v>28.5</v>
      </c>
      <c r="AK50" s="22">
        <v>30.8</v>
      </c>
      <c r="AL50" s="22">
        <f>AK50</f>
        <v>30.8</v>
      </c>
      <c r="AM50" s="22">
        <v>28.5</v>
      </c>
      <c r="AN50" s="22">
        <f>AM50</f>
        <v>28.5</v>
      </c>
      <c r="AO50" s="22">
        <v>28.6</v>
      </c>
      <c r="AP50" s="22">
        <f>AO50</f>
        <v>28.6</v>
      </c>
      <c r="AQ50" s="22">
        <v>28.5</v>
      </c>
      <c r="AR50" s="22">
        <f>AQ50</f>
        <v>28.5</v>
      </c>
      <c r="AS50" s="22">
        <v>28.5</v>
      </c>
      <c r="AT50" s="22">
        <f>AS50</f>
        <v>28.5</v>
      </c>
      <c r="AU50" s="22">
        <v>29.9</v>
      </c>
      <c r="AV50" s="22">
        <f>AU50</f>
        <v>29.9</v>
      </c>
      <c r="AW50" s="22">
        <v>28.5</v>
      </c>
      <c r="AX50" s="22">
        <f>AW50</f>
        <v>28.5</v>
      </c>
      <c r="AY50" s="22">
        <v>28.5</v>
      </c>
      <c r="AZ50" s="22">
        <f>AY50</f>
        <v>28.5</v>
      </c>
      <c r="BA50" s="22">
        <v>28.5</v>
      </c>
      <c r="BB50" s="22">
        <f>BA50</f>
        <v>28.5</v>
      </c>
      <c r="BC50" s="22">
        <v>27.9</v>
      </c>
      <c r="BD50" s="22">
        <f>BC50</f>
        <v>27.9</v>
      </c>
      <c r="BE50" s="22">
        <v>28.5</v>
      </c>
      <c r="BF50" s="22">
        <f>BE50</f>
        <v>28.5</v>
      </c>
      <c r="BG50" s="22">
        <v>28.3</v>
      </c>
      <c r="BH50" s="22">
        <f>BG50</f>
        <v>28.3</v>
      </c>
      <c r="BI50" s="22">
        <v>42.4</v>
      </c>
      <c r="BJ50" s="22">
        <f t="shared" si="154"/>
        <v>42.4</v>
      </c>
      <c r="BK50" s="22">
        <v>42.6</v>
      </c>
      <c r="BL50" s="22">
        <f>BK50</f>
        <v>42.6</v>
      </c>
      <c r="BM50" s="22">
        <v>42.8</v>
      </c>
      <c r="BN50" s="22">
        <f t="shared" si="155"/>
        <v>42.8</v>
      </c>
      <c r="BO50" s="22">
        <v>166.2</v>
      </c>
      <c r="BP50" s="22">
        <f t="shared" si="156"/>
        <v>166.2</v>
      </c>
      <c r="BQ50" s="22">
        <v>110.4</v>
      </c>
      <c r="BR50" s="22">
        <f t="shared" si="157"/>
        <v>110.4</v>
      </c>
      <c r="BS50" s="22">
        <v>118.9</v>
      </c>
      <c r="BT50" s="22">
        <f t="shared" si="158"/>
        <v>118.9</v>
      </c>
      <c r="BU50" s="22">
        <v>157</v>
      </c>
      <c r="BV50" s="22">
        <f t="shared" si="159"/>
        <v>157</v>
      </c>
      <c r="BW50" s="22">
        <v>56.2</v>
      </c>
      <c r="BX50" s="22">
        <f>BW50</f>
        <v>56.2</v>
      </c>
      <c r="BY50" s="22">
        <v>56.2</v>
      </c>
      <c r="BZ50" s="22">
        <f>BY50</f>
        <v>56.2</v>
      </c>
      <c r="CA50" s="22">
        <v>56.2</v>
      </c>
      <c r="CB50" s="22">
        <f>CA50</f>
        <v>56.2</v>
      </c>
      <c r="CC50" s="22">
        <v>56.2</v>
      </c>
      <c r="CD50" s="22">
        <f>CC50</f>
        <v>56.2</v>
      </c>
      <c r="CE50" s="22">
        <v>56.2</v>
      </c>
      <c r="CF50" s="22">
        <f>CE50</f>
        <v>56.2</v>
      </c>
      <c r="CG50" s="22">
        <v>142.4</v>
      </c>
      <c r="CH50" s="22">
        <v>142.4</v>
      </c>
      <c r="CI50" s="22">
        <v>161.9</v>
      </c>
      <c r="CJ50" s="22">
        <f t="shared" si="160"/>
        <v>161.9</v>
      </c>
      <c r="CK50" s="22">
        <v>164.4</v>
      </c>
      <c r="CL50" s="22">
        <f>CK50</f>
        <v>164.4</v>
      </c>
      <c r="CM50" s="22">
        <v>118.9</v>
      </c>
      <c r="CN50" s="22">
        <f t="shared" si="161"/>
        <v>118.9</v>
      </c>
      <c r="CO50" s="22">
        <v>169.5</v>
      </c>
      <c r="CP50" s="22">
        <f t="shared" si="162"/>
        <v>169.5</v>
      </c>
      <c r="CQ50" s="22">
        <v>118.9</v>
      </c>
      <c r="CR50" s="22">
        <f t="shared" si="190"/>
        <v>118.9</v>
      </c>
      <c r="CS50" s="22">
        <v>142.5</v>
      </c>
      <c r="CT50" s="22">
        <f t="shared" si="163"/>
        <v>142.5</v>
      </c>
      <c r="CU50" s="22">
        <v>141.2</v>
      </c>
      <c r="CV50" s="22">
        <f>CU50</f>
        <v>141.2</v>
      </c>
      <c r="CW50" s="22">
        <v>56.2</v>
      </c>
      <c r="CX50" s="22">
        <f>CW50</f>
        <v>56.2</v>
      </c>
      <c r="CY50" s="22">
        <v>166</v>
      </c>
      <c r="CZ50" s="28">
        <f>CY50</f>
        <v>166</v>
      </c>
      <c r="DA50" s="22">
        <v>86.5</v>
      </c>
      <c r="DB50" s="28">
        <f>DA50</f>
        <v>86.5</v>
      </c>
      <c r="DC50" s="22">
        <v>47.3</v>
      </c>
      <c r="DD50" s="28">
        <f>DC50</f>
        <v>47.3</v>
      </c>
      <c r="DE50" s="22">
        <v>85.5</v>
      </c>
      <c r="DF50" s="22">
        <f>DE50</f>
        <v>85.5</v>
      </c>
      <c r="DG50" s="22">
        <v>85.4</v>
      </c>
      <c r="DH50" s="22">
        <f t="shared" si="141"/>
        <v>85.4</v>
      </c>
      <c r="DI50" s="22">
        <v>56.2</v>
      </c>
      <c r="DJ50" s="22">
        <f t="shared" si="142"/>
        <v>56.2</v>
      </c>
      <c r="DK50" s="22">
        <v>56.2</v>
      </c>
      <c r="DL50" s="22">
        <f t="shared" si="143"/>
        <v>56.2</v>
      </c>
      <c r="DM50" s="22">
        <v>56.2</v>
      </c>
      <c r="DN50" s="22">
        <f t="shared" si="144"/>
        <v>56.2</v>
      </c>
      <c r="DO50" s="22">
        <v>56.2</v>
      </c>
      <c r="DP50" s="22">
        <f t="shared" si="145"/>
        <v>56.2</v>
      </c>
      <c r="DQ50" s="22">
        <v>56.2</v>
      </c>
      <c r="DR50" s="22">
        <f t="shared" si="146"/>
        <v>56.2</v>
      </c>
      <c r="DS50" s="22">
        <v>134.3</v>
      </c>
      <c r="DT50" s="22">
        <f t="shared" si="147"/>
        <v>134.3</v>
      </c>
      <c r="DU50" s="22">
        <v>126</v>
      </c>
      <c r="DV50" s="22">
        <f t="shared" si="148"/>
        <v>126</v>
      </c>
      <c r="DW50" s="22">
        <v>80.3</v>
      </c>
      <c r="DX50" s="22">
        <f>DW50</f>
        <v>80.3</v>
      </c>
      <c r="DY50" s="22">
        <v>80.3</v>
      </c>
      <c r="DZ50" s="22">
        <f t="shared" si="164"/>
        <v>80.3</v>
      </c>
      <c r="EA50" s="22">
        <v>168</v>
      </c>
      <c r="EB50" s="22">
        <f t="shared" si="165"/>
        <v>168</v>
      </c>
      <c r="EC50" s="22">
        <v>169.5</v>
      </c>
      <c r="ED50" s="22">
        <f t="shared" si="166"/>
        <v>169.5</v>
      </c>
      <c r="EE50" s="22">
        <v>83.6</v>
      </c>
      <c r="EF50" s="22">
        <f>EE50</f>
        <v>83.6</v>
      </c>
      <c r="EG50" s="22">
        <v>126.5</v>
      </c>
      <c r="EH50" s="22">
        <f t="shared" si="167"/>
        <v>126.5</v>
      </c>
      <c r="EI50" s="22">
        <v>71.2</v>
      </c>
      <c r="EJ50" s="28">
        <f t="shared" si="168"/>
        <v>71.2</v>
      </c>
      <c r="EK50" s="22">
        <v>83.2</v>
      </c>
      <c r="EL50" s="22">
        <f>EK50</f>
        <v>83.2</v>
      </c>
      <c r="EM50" s="22">
        <v>80.3</v>
      </c>
      <c r="EN50" s="22">
        <f t="shared" si="169"/>
        <v>80.3</v>
      </c>
      <c r="EO50" s="22">
        <v>83.5</v>
      </c>
      <c r="EP50" s="22">
        <f>EO50</f>
        <v>83.5</v>
      </c>
      <c r="EQ50" s="22">
        <v>28.6</v>
      </c>
      <c r="ER50" s="22">
        <f>EQ50</f>
        <v>28.6</v>
      </c>
      <c r="ES50" s="22">
        <v>83.4</v>
      </c>
      <c r="ET50" s="22">
        <f>ES50</f>
        <v>83.4</v>
      </c>
      <c r="EU50" s="22">
        <v>56.8</v>
      </c>
      <c r="EV50" s="22">
        <f t="shared" si="170"/>
        <v>56.8</v>
      </c>
      <c r="EW50" s="22">
        <v>28.3</v>
      </c>
      <c r="EX50" s="22">
        <f t="shared" si="171"/>
        <v>28.3</v>
      </c>
      <c r="EY50" s="22">
        <v>85.4</v>
      </c>
      <c r="EZ50" s="22">
        <f t="shared" si="172"/>
        <v>85.4</v>
      </c>
      <c r="FA50" s="22">
        <v>56.9</v>
      </c>
      <c r="FB50" s="22">
        <f t="shared" si="173"/>
        <v>56.9</v>
      </c>
      <c r="FC50" s="22">
        <v>56.9</v>
      </c>
      <c r="FD50" s="22">
        <f>FC50</f>
        <v>56.9</v>
      </c>
      <c r="FE50" s="22">
        <v>56.9</v>
      </c>
      <c r="FF50" s="22">
        <f t="shared" si="174"/>
        <v>56.9</v>
      </c>
      <c r="FG50" s="22">
        <v>56.9</v>
      </c>
      <c r="FH50" s="22">
        <f>FG50</f>
        <v>56.9</v>
      </c>
      <c r="FI50" s="22">
        <v>95</v>
      </c>
      <c r="FJ50" s="22">
        <f>FI50</f>
        <v>95</v>
      </c>
      <c r="FK50" s="22">
        <v>78.7</v>
      </c>
      <c r="FL50" s="22">
        <f>FK50</f>
        <v>78.7</v>
      </c>
      <c r="FM50" s="22">
        <v>71.1</v>
      </c>
      <c r="FN50" s="22">
        <f>FM50</f>
        <v>71.1</v>
      </c>
      <c r="FO50" s="22">
        <v>85.6</v>
      </c>
      <c r="FP50" s="22">
        <f t="shared" si="175"/>
        <v>85.6</v>
      </c>
      <c r="FQ50" s="22">
        <v>133.8</v>
      </c>
      <c r="FR50" s="22">
        <f t="shared" si="176"/>
        <v>133.8</v>
      </c>
      <c r="FS50" s="22">
        <v>142.1</v>
      </c>
      <c r="FT50" s="22">
        <f>FS50</f>
        <v>142.1</v>
      </c>
      <c r="FU50" s="22">
        <v>85.6</v>
      </c>
      <c r="FV50" s="22">
        <f t="shared" si="177"/>
        <v>85.6</v>
      </c>
      <c r="FW50" s="22">
        <v>154.6</v>
      </c>
      <c r="FX50" s="22">
        <f>FW50</f>
        <v>154.6</v>
      </c>
      <c r="FY50" s="22">
        <v>173.1</v>
      </c>
      <c r="FZ50" s="22">
        <f t="shared" si="178"/>
        <v>173.1</v>
      </c>
      <c r="GA50" s="22">
        <v>154.6</v>
      </c>
      <c r="GB50" s="22">
        <f>GA50</f>
        <v>154.6</v>
      </c>
      <c r="GC50" s="22">
        <v>110.9</v>
      </c>
      <c r="GD50" s="22">
        <f t="shared" si="179"/>
        <v>110.9</v>
      </c>
      <c r="GE50" s="22">
        <v>134.7</v>
      </c>
      <c r="GF50" s="22">
        <f t="shared" si="180"/>
        <v>134.7</v>
      </c>
      <c r="GG50" s="22">
        <v>28.5</v>
      </c>
      <c r="GH50" s="22">
        <f>GG50</f>
        <v>28.5</v>
      </c>
      <c r="GI50" s="22">
        <v>57.1</v>
      </c>
      <c r="GJ50" s="22">
        <f>GI50</f>
        <v>57.1</v>
      </c>
      <c r="GK50" s="22">
        <v>103.3</v>
      </c>
      <c r="GL50" s="22">
        <f>GK50</f>
        <v>103.3</v>
      </c>
      <c r="GM50" s="22">
        <v>63.6</v>
      </c>
      <c r="GN50" s="22">
        <f>GM50</f>
        <v>63.6</v>
      </c>
      <c r="GO50" s="22">
        <v>111.3</v>
      </c>
      <c r="GP50" s="22">
        <f>GO50</f>
        <v>111.3</v>
      </c>
      <c r="GQ50" s="22">
        <v>57.1</v>
      </c>
      <c r="GR50" s="22">
        <f t="shared" si="181"/>
        <v>57.1</v>
      </c>
      <c r="GS50" s="22">
        <v>190.9</v>
      </c>
      <c r="GT50" s="22">
        <f>GS50</f>
        <v>190.9</v>
      </c>
      <c r="GU50" s="22">
        <v>79.6</v>
      </c>
      <c r="GV50" s="22">
        <f>GU50</f>
        <v>79.6</v>
      </c>
      <c r="GW50" s="22">
        <v>119.1</v>
      </c>
      <c r="GX50" s="22">
        <f t="shared" si="182"/>
        <v>119.1</v>
      </c>
      <c r="GY50" s="22">
        <v>119.1</v>
      </c>
      <c r="GZ50" s="22">
        <f t="shared" si="183"/>
        <v>119.1</v>
      </c>
      <c r="HA50" s="22">
        <v>126.7</v>
      </c>
      <c r="HB50" s="22">
        <f t="shared" si="184"/>
        <v>126.7</v>
      </c>
      <c r="HC50" s="22">
        <v>127.1</v>
      </c>
      <c r="HD50" s="22">
        <f t="shared" si="185"/>
        <v>127.1</v>
      </c>
      <c r="HE50" s="22">
        <v>56.6</v>
      </c>
      <c r="HF50" s="22">
        <f>HE50</f>
        <v>56.6</v>
      </c>
      <c r="HG50" s="22">
        <v>154.8</v>
      </c>
      <c r="HH50" s="22">
        <f>HG50</f>
        <v>154.8</v>
      </c>
      <c r="HI50" s="22">
        <v>119.1</v>
      </c>
      <c r="HJ50" s="22">
        <f>HI50</f>
        <v>119.1</v>
      </c>
      <c r="HK50" s="22">
        <v>95</v>
      </c>
      <c r="HL50" s="22">
        <f t="shared" si="186"/>
        <v>95</v>
      </c>
      <c r="HM50" s="22">
        <v>57.1</v>
      </c>
      <c r="HN50" s="22">
        <f>HM50</f>
        <v>57.1</v>
      </c>
      <c r="HO50" s="22">
        <v>57.1</v>
      </c>
      <c r="HP50" s="24">
        <f t="shared" si="187"/>
        <v>57.1</v>
      </c>
      <c r="HQ50" s="22">
        <v>57.1</v>
      </c>
      <c r="HR50" s="22">
        <f>HQ50</f>
        <v>57.1</v>
      </c>
      <c r="HS50" s="22">
        <v>57.1</v>
      </c>
      <c r="HT50" s="22">
        <f>HS50</f>
        <v>57.1</v>
      </c>
      <c r="HU50" s="22">
        <v>79.2</v>
      </c>
      <c r="HV50" s="22">
        <f>HU50</f>
        <v>79.2</v>
      </c>
      <c r="HW50" s="22">
        <v>111.1</v>
      </c>
      <c r="HX50" s="22">
        <f t="shared" si="188"/>
        <v>111.1</v>
      </c>
      <c r="HY50" s="22">
        <v>118.9</v>
      </c>
      <c r="HZ50" s="22">
        <f t="shared" si="189"/>
        <v>118.9</v>
      </c>
    </row>
    <row r="51" spans="1:234" s="9" customFormat="1" ht="15.75" customHeight="1">
      <c r="A51" s="30" t="s">
        <v>203</v>
      </c>
      <c r="B51" s="35" t="s">
        <v>204</v>
      </c>
      <c r="C51" s="22">
        <v>524.2</v>
      </c>
      <c r="D51" s="22">
        <v>524</v>
      </c>
      <c r="E51" s="22">
        <v>1104</v>
      </c>
      <c r="F51" s="22">
        <v>1101</v>
      </c>
      <c r="G51" s="22">
        <v>354</v>
      </c>
      <c r="H51" s="22">
        <f t="shared" si="150"/>
        <v>354</v>
      </c>
      <c r="I51" s="22">
        <v>517.4</v>
      </c>
      <c r="J51" s="22">
        <v>517</v>
      </c>
      <c r="K51" s="22">
        <v>680.7</v>
      </c>
      <c r="L51" s="22">
        <v>679.3</v>
      </c>
      <c r="M51" s="22">
        <v>510.5</v>
      </c>
      <c r="N51" s="22">
        <v>510</v>
      </c>
      <c r="O51" s="22">
        <v>129.2</v>
      </c>
      <c r="P51" s="22">
        <v>129</v>
      </c>
      <c r="Q51" s="22">
        <v>1330.6</v>
      </c>
      <c r="R51" s="22">
        <v>1330</v>
      </c>
      <c r="S51" s="22">
        <v>228.4</v>
      </c>
      <c r="T51" s="22">
        <v>228.3</v>
      </c>
      <c r="U51" s="22">
        <v>229.7</v>
      </c>
      <c r="V51" s="22">
        <v>229</v>
      </c>
      <c r="W51" s="22">
        <v>1029.9</v>
      </c>
      <c r="X51" s="22">
        <v>1029.5</v>
      </c>
      <c r="Y51" s="22">
        <v>184</v>
      </c>
      <c r="Z51" s="22">
        <v>183.8</v>
      </c>
      <c r="AA51" s="22">
        <v>184</v>
      </c>
      <c r="AB51" s="22">
        <v>183.8</v>
      </c>
      <c r="AC51" s="22">
        <v>184</v>
      </c>
      <c r="AD51" s="22">
        <v>183.8</v>
      </c>
      <c r="AE51" s="22">
        <v>184</v>
      </c>
      <c r="AF51" s="22">
        <v>183.8</v>
      </c>
      <c r="AG51" s="22">
        <v>184</v>
      </c>
      <c r="AH51" s="22">
        <v>183.8</v>
      </c>
      <c r="AI51" s="22">
        <v>184</v>
      </c>
      <c r="AJ51" s="22">
        <v>183.8</v>
      </c>
      <c r="AK51" s="22">
        <v>306.1</v>
      </c>
      <c r="AL51" s="22">
        <v>306</v>
      </c>
      <c r="AM51" s="22">
        <v>184</v>
      </c>
      <c r="AN51" s="22">
        <v>183.8</v>
      </c>
      <c r="AO51" s="22">
        <v>184</v>
      </c>
      <c r="AP51" s="22">
        <v>183.8</v>
      </c>
      <c r="AQ51" s="22">
        <v>184</v>
      </c>
      <c r="AR51" s="22">
        <v>183.8</v>
      </c>
      <c r="AS51" s="22">
        <v>184</v>
      </c>
      <c r="AT51" s="22">
        <v>183.8</v>
      </c>
      <c r="AU51" s="22">
        <v>244.9</v>
      </c>
      <c r="AV51" s="22">
        <v>244.7</v>
      </c>
      <c r="AW51" s="22">
        <v>184</v>
      </c>
      <c r="AX51" s="22">
        <v>183.8</v>
      </c>
      <c r="AY51" s="22">
        <v>184</v>
      </c>
      <c r="AZ51" s="22">
        <v>183.8</v>
      </c>
      <c r="BA51" s="22">
        <v>184</v>
      </c>
      <c r="BB51" s="22">
        <v>183.8</v>
      </c>
      <c r="BC51" s="22">
        <v>184</v>
      </c>
      <c r="BD51" s="22">
        <v>183.6</v>
      </c>
      <c r="BE51" s="22">
        <v>184</v>
      </c>
      <c r="BF51" s="22">
        <v>183.6</v>
      </c>
      <c r="BG51" s="22">
        <v>184</v>
      </c>
      <c r="BH51" s="22">
        <v>183.5</v>
      </c>
      <c r="BI51" s="22">
        <v>467</v>
      </c>
      <c r="BJ51" s="22">
        <v>466.8</v>
      </c>
      <c r="BK51" s="22">
        <v>467</v>
      </c>
      <c r="BL51" s="22">
        <v>466.8</v>
      </c>
      <c r="BM51" s="22">
        <v>373.6</v>
      </c>
      <c r="BN51" s="22">
        <v>373.3</v>
      </c>
      <c r="BO51" s="22">
        <v>1343</v>
      </c>
      <c r="BP51" s="22">
        <v>1342.9</v>
      </c>
      <c r="BQ51" s="22">
        <v>495.6</v>
      </c>
      <c r="BR51" s="22">
        <v>495.4</v>
      </c>
      <c r="BS51" s="22">
        <v>408.5</v>
      </c>
      <c r="BT51" s="22">
        <v>408.2</v>
      </c>
      <c r="BU51" s="22">
        <v>545</v>
      </c>
      <c r="BV51" s="22">
        <v>544.5</v>
      </c>
      <c r="BW51" s="22">
        <v>260.6</v>
      </c>
      <c r="BX51" s="22">
        <v>260.2</v>
      </c>
      <c r="BY51" s="22">
        <v>260.6</v>
      </c>
      <c r="BZ51" s="22">
        <v>260.3</v>
      </c>
      <c r="CA51" s="22">
        <v>1073.1</v>
      </c>
      <c r="CB51" s="22">
        <v>1072.9</v>
      </c>
      <c r="CC51" s="22">
        <v>870</v>
      </c>
      <c r="CD51" s="22">
        <v>869.8</v>
      </c>
      <c r="CE51" s="22">
        <v>229.7</v>
      </c>
      <c r="CF51" s="22">
        <v>229.5</v>
      </c>
      <c r="CG51" s="22">
        <v>149.9</v>
      </c>
      <c r="CH51" s="22">
        <v>149.5</v>
      </c>
      <c r="CI51" s="22">
        <v>986.6</v>
      </c>
      <c r="CJ51" s="22">
        <v>986.4</v>
      </c>
      <c r="CK51" s="22">
        <v>1022</v>
      </c>
      <c r="CL51" s="22">
        <v>1021.8</v>
      </c>
      <c r="CM51" s="22">
        <v>465.6</v>
      </c>
      <c r="CN51" s="22">
        <v>465.2</v>
      </c>
      <c r="CO51" s="22">
        <v>1103.9</v>
      </c>
      <c r="CP51" s="22">
        <v>1103.6</v>
      </c>
      <c r="CQ51" s="22">
        <v>465.6</v>
      </c>
      <c r="CR51" s="22">
        <v>465.3</v>
      </c>
      <c r="CS51" s="22">
        <v>585.4</v>
      </c>
      <c r="CT51" s="22">
        <v>585.2</v>
      </c>
      <c r="CU51" s="22">
        <v>585.4</v>
      </c>
      <c r="CV51" s="22">
        <v>585.2</v>
      </c>
      <c r="CW51" s="22">
        <v>403</v>
      </c>
      <c r="CX51" s="22">
        <v>402.8</v>
      </c>
      <c r="CY51" s="22">
        <v>1357.3</v>
      </c>
      <c r="CZ51" s="28">
        <v>1357</v>
      </c>
      <c r="DA51" s="22">
        <v>311.4</v>
      </c>
      <c r="DB51" s="28">
        <v>311.2</v>
      </c>
      <c r="DC51" s="22">
        <v>220.6</v>
      </c>
      <c r="DD51" s="28">
        <v>220.4</v>
      </c>
      <c r="DE51" s="22">
        <v>717.6</v>
      </c>
      <c r="DF51" s="22">
        <v>717.4</v>
      </c>
      <c r="DG51" s="22">
        <v>717.6</v>
      </c>
      <c r="DH51" s="22">
        <f t="shared" si="141"/>
        <v>717.6</v>
      </c>
      <c r="DI51" s="22">
        <v>260.6</v>
      </c>
      <c r="DJ51" s="22">
        <f t="shared" si="142"/>
        <v>260.6</v>
      </c>
      <c r="DK51" s="22">
        <v>229.7</v>
      </c>
      <c r="DL51" s="22">
        <f t="shared" si="143"/>
        <v>229.7</v>
      </c>
      <c r="DM51" s="22">
        <v>229.7</v>
      </c>
      <c r="DN51" s="22">
        <f t="shared" si="144"/>
        <v>229.7</v>
      </c>
      <c r="DO51" s="22">
        <v>229.7</v>
      </c>
      <c r="DP51" s="22">
        <f t="shared" si="145"/>
        <v>229.7</v>
      </c>
      <c r="DQ51" s="22">
        <v>229.7</v>
      </c>
      <c r="DR51" s="22">
        <f t="shared" si="146"/>
        <v>229.7</v>
      </c>
      <c r="DS51" s="22">
        <v>462.9</v>
      </c>
      <c r="DT51" s="22">
        <f t="shared" si="147"/>
        <v>462.9</v>
      </c>
      <c r="DU51" s="22">
        <v>435.7</v>
      </c>
      <c r="DV51" s="22">
        <f t="shared" si="148"/>
        <v>435.7</v>
      </c>
      <c r="DW51" s="22">
        <v>717.6</v>
      </c>
      <c r="DX51" s="22">
        <v>717.2</v>
      </c>
      <c r="DY51" s="22">
        <v>717.6</v>
      </c>
      <c r="DZ51" s="22">
        <v>717.4</v>
      </c>
      <c r="EA51" s="22">
        <v>1066.9</v>
      </c>
      <c r="EB51" s="22">
        <v>1066.6</v>
      </c>
      <c r="EC51" s="22">
        <v>1104</v>
      </c>
      <c r="ED51" s="22">
        <v>1103.8</v>
      </c>
      <c r="EE51" s="22">
        <v>552</v>
      </c>
      <c r="EF51" s="22">
        <v>551.8</v>
      </c>
      <c r="EG51" s="22">
        <v>480.6</v>
      </c>
      <c r="EH51" s="22">
        <v>480.4</v>
      </c>
      <c r="EI51" s="22">
        <v>247.8</v>
      </c>
      <c r="EJ51" s="28">
        <v>247.5</v>
      </c>
      <c r="EK51" s="22">
        <v>552</v>
      </c>
      <c r="EL51" s="22">
        <v>551.8</v>
      </c>
      <c r="EM51" s="22">
        <v>552</v>
      </c>
      <c r="EN51" s="22">
        <v>551.8</v>
      </c>
      <c r="EO51" s="22">
        <v>552</v>
      </c>
      <c r="EP51" s="22">
        <v>551.8</v>
      </c>
      <c r="EQ51" s="22">
        <v>184</v>
      </c>
      <c r="ER51" s="22">
        <v>183.8</v>
      </c>
      <c r="ES51" s="22">
        <v>299.5</v>
      </c>
      <c r="ET51" s="22">
        <v>299.2</v>
      </c>
      <c r="EU51" s="22">
        <v>368</v>
      </c>
      <c r="EV51" s="22">
        <v>367.8</v>
      </c>
      <c r="EW51" s="22">
        <v>224.4</v>
      </c>
      <c r="EX51" s="22">
        <v>224.1</v>
      </c>
      <c r="EY51" s="22">
        <v>680.8</v>
      </c>
      <c r="EZ51" s="22">
        <v>680.5</v>
      </c>
      <c r="FA51" s="22">
        <v>368</v>
      </c>
      <c r="FB51" s="22">
        <v>367.8</v>
      </c>
      <c r="FC51" s="22">
        <v>496.8</v>
      </c>
      <c r="FD51" s="22">
        <v>496.5</v>
      </c>
      <c r="FE51" s="22">
        <v>478.4</v>
      </c>
      <c r="FF51" s="22">
        <v>478.2</v>
      </c>
      <c r="FG51" s="22">
        <v>478.4</v>
      </c>
      <c r="FH51" s="22">
        <v>478</v>
      </c>
      <c r="FI51" s="22">
        <v>424.8</v>
      </c>
      <c r="FJ51" s="22">
        <v>424.5</v>
      </c>
      <c r="FK51" s="22">
        <v>279.1</v>
      </c>
      <c r="FL51" s="22">
        <v>279</v>
      </c>
      <c r="FM51" s="22">
        <v>245.1</v>
      </c>
      <c r="FN51" s="22">
        <v>245</v>
      </c>
      <c r="FO51" s="22">
        <v>552</v>
      </c>
      <c r="FP51" s="22">
        <v>551.3</v>
      </c>
      <c r="FQ51" s="22">
        <v>462.9</v>
      </c>
      <c r="FR51" s="22">
        <v>462.5</v>
      </c>
      <c r="FS51" s="22">
        <v>637.2</v>
      </c>
      <c r="FT51" s="22">
        <v>637</v>
      </c>
      <c r="FU51" s="22">
        <v>717.6</v>
      </c>
      <c r="FV51" s="22">
        <v>717.3</v>
      </c>
      <c r="FW51" s="22">
        <v>1799.9</v>
      </c>
      <c r="FX51" s="22">
        <v>1799</v>
      </c>
      <c r="FY51" s="22">
        <v>607.1</v>
      </c>
      <c r="FZ51" s="22">
        <v>607</v>
      </c>
      <c r="GA51" s="22">
        <v>1860.3</v>
      </c>
      <c r="GB51" s="22">
        <v>1860</v>
      </c>
      <c r="GC51" s="22">
        <v>388</v>
      </c>
      <c r="GD51" s="22">
        <v>387.9</v>
      </c>
      <c r="GE51" s="22">
        <v>529.6</v>
      </c>
      <c r="GF51" s="22">
        <v>529.5</v>
      </c>
      <c r="GG51" s="22">
        <v>200.9</v>
      </c>
      <c r="GH51" s="22">
        <v>200.4</v>
      </c>
      <c r="GI51" s="22">
        <v>478.4</v>
      </c>
      <c r="GJ51" s="22">
        <v>478.1</v>
      </c>
      <c r="GK51" s="22">
        <v>460.2</v>
      </c>
      <c r="GL51" s="22">
        <v>460.1</v>
      </c>
      <c r="GM51" s="22">
        <v>264.4</v>
      </c>
      <c r="GN51" s="22">
        <v>264</v>
      </c>
      <c r="GO51" s="22">
        <v>495.6</v>
      </c>
      <c r="GP51" s="22">
        <v>495.5</v>
      </c>
      <c r="GQ51" s="22">
        <v>478.4</v>
      </c>
      <c r="GR51" s="22">
        <v>478.2</v>
      </c>
      <c r="GS51" s="22">
        <v>821</v>
      </c>
      <c r="GT51" s="22">
        <v>820.8</v>
      </c>
      <c r="GU51" s="22">
        <v>228.4</v>
      </c>
      <c r="GV51" s="22">
        <v>228.1</v>
      </c>
      <c r="GW51" s="22">
        <v>408.4</v>
      </c>
      <c r="GX51" s="22">
        <v>408.1</v>
      </c>
      <c r="GY51" s="22">
        <v>408.5</v>
      </c>
      <c r="GZ51" s="22">
        <v>408.3</v>
      </c>
      <c r="HA51" s="22">
        <v>533.7</v>
      </c>
      <c r="HB51" s="22">
        <v>533.6</v>
      </c>
      <c r="HC51" s="22">
        <v>435.7</v>
      </c>
      <c r="HD51" s="22">
        <v>435.5</v>
      </c>
      <c r="HE51" s="22">
        <v>478.4</v>
      </c>
      <c r="HF51" s="22">
        <v>478.1</v>
      </c>
      <c r="HG51" s="22">
        <v>1860.3</v>
      </c>
      <c r="HH51" s="22">
        <v>1860</v>
      </c>
      <c r="HI51" s="22">
        <v>494.2</v>
      </c>
      <c r="HJ51" s="22">
        <v>493.8</v>
      </c>
      <c r="HK51" s="22">
        <v>248.6</v>
      </c>
      <c r="HL51" s="22">
        <v>248.2</v>
      </c>
      <c r="HM51" s="22">
        <v>478.4</v>
      </c>
      <c r="HN51" s="22">
        <v>478</v>
      </c>
      <c r="HO51" s="22">
        <v>478.4</v>
      </c>
      <c r="HP51" s="24">
        <v>478</v>
      </c>
      <c r="HQ51" s="22">
        <v>478.4</v>
      </c>
      <c r="HR51" s="22">
        <v>478.1</v>
      </c>
      <c r="HS51" s="22">
        <v>478.4</v>
      </c>
      <c r="HT51" s="22">
        <v>478.1</v>
      </c>
      <c r="HU51" s="22">
        <v>354</v>
      </c>
      <c r="HV51" s="22">
        <v>353.9</v>
      </c>
      <c r="HW51" s="22">
        <v>381.2</v>
      </c>
      <c r="HX51" s="22">
        <v>381</v>
      </c>
      <c r="HY51" s="22">
        <v>408.5</v>
      </c>
      <c r="HZ51" s="22">
        <v>408</v>
      </c>
    </row>
    <row r="52" spans="1:234" s="9" customFormat="1" ht="24" customHeight="1">
      <c r="A52" s="30" t="s">
        <v>205</v>
      </c>
      <c r="B52" s="35" t="s">
        <v>206</v>
      </c>
      <c r="C52" s="14">
        <v>0</v>
      </c>
      <c r="D52" s="22">
        <f>C52</f>
        <v>0</v>
      </c>
      <c r="E52" s="22">
        <v>829.6</v>
      </c>
      <c r="F52" s="22">
        <v>826</v>
      </c>
      <c r="G52" s="14">
        <v>0</v>
      </c>
      <c r="H52" s="22">
        <f t="shared" si="150"/>
        <v>0</v>
      </c>
      <c r="I52" s="14">
        <v>0</v>
      </c>
      <c r="J52" s="22">
        <f>I52</f>
        <v>0</v>
      </c>
      <c r="K52" s="14">
        <v>0</v>
      </c>
      <c r="L52" s="22">
        <f>K52</f>
        <v>0</v>
      </c>
      <c r="M52" s="14">
        <v>0</v>
      </c>
      <c r="N52" s="22">
        <f>M52</f>
        <v>0</v>
      </c>
      <c r="O52" s="14">
        <v>0</v>
      </c>
      <c r="P52" s="22">
        <f>O52</f>
        <v>0</v>
      </c>
      <c r="Q52" s="22">
        <v>829.6</v>
      </c>
      <c r="R52" s="22">
        <v>829</v>
      </c>
      <c r="S52" s="14">
        <v>0</v>
      </c>
      <c r="T52" s="22">
        <f>S52</f>
        <v>0</v>
      </c>
      <c r="U52" s="22">
        <v>230.4</v>
      </c>
      <c r="V52" s="22">
        <v>230</v>
      </c>
      <c r="W52" s="22">
        <v>1008</v>
      </c>
      <c r="X52" s="22">
        <v>1007.8</v>
      </c>
      <c r="Y52" s="22">
        <v>168</v>
      </c>
      <c r="Z52" s="22">
        <v>167.8</v>
      </c>
      <c r="AA52" s="22">
        <v>168</v>
      </c>
      <c r="AB52" s="22">
        <v>167.8</v>
      </c>
      <c r="AC52" s="22">
        <v>168</v>
      </c>
      <c r="AD52" s="22">
        <v>167.7</v>
      </c>
      <c r="AE52" s="22">
        <v>168</v>
      </c>
      <c r="AF52" s="22">
        <v>167.8</v>
      </c>
      <c r="AG52" s="22">
        <v>168</v>
      </c>
      <c r="AH52" s="22">
        <v>167.8</v>
      </c>
      <c r="AI52" s="22">
        <v>168</v>
      </c>
      <c r="AJ52" s="22">
        <v>167.8</v>
      </c>
      <c r="AK52" s="22">
        <v>230.4</v>
      </c>
      <c r="AL52" s="22">
        <v>230</v>
      </c>
      <c r="AM52" s="22">
        <v>168</v>
      </c>
      <c r="AN52" s="22">
        <v>167.7</v>
      </c>
      <c r="AO52" s="22">
        <v>168</v>
      </c>
      <c r="AP52" s="22">
        <v>167.8</v>
      </c>
      <c r="AQ52" s="22">
        <v>168</v>
      </c>
      <c r="AR52" s="22">
        <v>167.8</v>
      </c>
      <c r="AS52" s="22">
        <v>168</v>
      </c>
      <c r="AT52" s="22">
        <v>167.8</v>
      </c>
      <c r="AU52" s="22">
        <v>230.4</v>
      </c>
      <c r="AV52" s="22">
        <v>230.3</v>
      </c>
      <c r="AW52" s="22">
        <v>168</v>
      </c>
      <c r="AX52" s="22">
        <v>167.8</v>
      </c>
      <c r="AY52" s="22">
        <v>168</v>
      </c>
      <c r="AZ52" s="22">
        <v>167.8</v>
      </c>
      <c r="BA52" s="22">
        <v>168</v>
      </c>
      <c r="BB52" s="22">
        <v>167.6</v>
      </c>
      <c r="BC52" s="22">
        <v>168</v>
      </c>
      <c r="BD52" s="22">
        <v>167.8</v>
      </c>
      <c r="BE52" s="22">
        <v>168</v>
      </c>
      <c r="BF52" s="22">
        <v>167.8</v>
      </c>
      <c r="BG52" s="22">
        <v>168</v>
      </c>
      <c r="BH52" s="22">
        <v>167.8</v>
      </c>
      <c r="BI52" s="22">
        <v>285.9</v>
      </c>
      <c r="BJ52" s="22">
        <v>285.4</v>
      </c>
      <c r="BK52" s="22">
        <v>285.9</v>
      </c>
      <c r="BL52" s="22">
        <v>285.6</v>
      </c>
      <c r="BM52" s="22">
        <v>285.9</v>
      </c>
      <c r="BN52" s="22">
        <v>285.5</v>
      </c>
      <c r="BO52" s="22">
        <v>740.4</v>
      </c>
      <c r="BP52" s="22">
        <v>740</v>
      </c>
      <c r="BQ52" s="22">
        <v>0</v>
      </c>
      <c r="BR52" s="22">
        <f>BQ52</f>
        <v>0</v>
      </c>
      <c r="BS52" s="22">
        <v>0</v>
      </c>
      <c r="BT52" s="22">
        <f>BS52</f>
        <v>0</v>
      </c>
      <c r="BU52" s="22">
        <v>0</v>
      </c>
      <c r="BV52" s="22">
        <f>BU52</f>
        <v>0</v>
      </c>
      <c r="BW52" s="22">
        <v>230.4</v>
      </c>
      <c r="BX52" s="22">
        <v>230</v>
      </c>
      <c r="BY52" s="22">
        <v>230.4</v>
      </c>
      <c r="BZ52" s="22">
        <v>230.2</v>
      </c>
      <c r="CA52" s="22">
        <v>230.4</v>
      </c>
      <c r="CB52" s="22">
        <v>230.2</v>
      </c>
      <c r="CC52" s="22">
        <v>230.4</v>
      </c>
      <c r="CD52" s="22">
        <v>230.2</v>
      </c>
      <c r="CE52" s="22">
        <v>230.4</v>
      </c>
      <c r="CF52" s="22">
        <v>230.2</v>
      </c>
      <c r="CG52" s="22"/>
      <c r="CH52" s="22"/>
      <c r="CI52" s="22">
        <v>1007.9</v>
      </c>
      <c r="CJ52" s="22">
        <v>1007.5</v>
      </c>
      <c r="CK52" s="22">
        <v>1008</v>
      </c>
      <c r="CL52" s="22">
        <v>1007.8</v>
      </c>
      <c r="CM52" s="22">
        <v>0</v>
      </c>
      <c r="CN52" s="22">
        <f>CM52</f>
        <v>0</v>
      </c>
      <c r="CO52" s="22">
        <v>1007.9</v>
      </c>
      <c r="CP52" s="22">
        <v>1007.6</v>
      </c>
      <c r="CQ52" s="22">
        <v>0</v>
      </c>
      <c r="CR52" s="22">
        <f>CQ52</f>
        <v>0</v>
      </c>
      <c r="CS52" s="22">
        <v>0</v>
      </c>
      <c r="CT52" s="22">
        <f>CS52</f>
        <v>0</v>
      </c>
      <c r="CU52" s="22">
        <v>0</v>
      </c>
      <c r="CV52" s="22">
        <f>CU52</f>
        <v>0</v>
      </c>
      <c r="CW52" s="22">
        <v>230.4</v>
      </c>
      <c r="CX52" s="22">
        <v>230.2</v>
      </c>
      <c r="CY52" s="22">
        <v>1008</v>
      </c>
      <c r="CZ52" s="28">
        <v>1007.6</v>
      </c>
      <c r="DA52" s="22"/>
      <c r="DB52" s="28">
        <f>DA52</f>
        <v>0</v>
      </c>
      <c r="DC52" s="22"/>
      <c r="DD52" s="28">
        <f>DC52</f>
        <v>0</v>
      </c>
      <c r="DE52" s="22">
        <v>504</v>
      </c>
      <c r="DF52" s="22">
        <v>503.8</v>
      </c>
      <c r="DG52" s="22">
        <v>504</v>
      </c>
      <c r="DH52" s="22">
        <f t="shared" si="141"/>
        <v>504</v>
      </c>
      <c r="DI52" s="22">
        <v>230.5</v>
      </c>
      <c r="DJ52" s="22">
        <f t="shared" si="142"/>
        <v>230.5</v>
      </c>
      <c r="DK52" s="22">
        <v>230.4</v>
      </c>
      <c r="DL52" s="22">
        <f t="shared" si="143"/>
        <v>230.4</v>
      </c>
      <c r="DM52" s="22">
        <v>230.4</v>
      </c>
      <c r="DN52" s="22">
        <f t="shared" si="144"/>
        <v>230.4</v>
      </c>
      <c r="DO52" s="22">
        <v>230.4</v>
      </c>
      <c r="DP52" s="22">
        <f t="shared" si="145"/>
        <v>230.4</v>
      </c>
      <c r="DQ52" s="22">
        <v>230.4</v>
      </c>
      <c r="DR52" s="22">
        <f t="shared" si="146"/>
        <v>230.4</v>
      </c>
      <c r="DS52" s="14">
        <v>0</v>
      </c>
      <c r="DT52" s="22">
        <f t="shared" si="147"/>
        <v>0</v>
      </c>
      <c r="DU52" s="14">
        <v>0</v>
      </c>
      <c r="DV52" s="22">
        <f t="shared" si="148"/>
        <v>0</v>
      </c>
      <c r="DW52" s="22">
        <v>477.5</v>
      </c>
      <c r="DX52" s="22">
        <v>477.4</v>
      </c>
      <c r="DY52" s="22">
        <v>477.5</v>
      </c>
      <c r="DZ52" s="22">
        <v>477.3</v>
      </c>
      <c r="EA52" s="22">
        <v>954.9</v>
      </c>
      <c r="EB52" s="22">
        <v>954.7</v>
      </c>
      <c r="EC52" s="22">
        <v>954.9</v>
      </c>
      <c r="ED52" s="22">
        <v>954.8</v>
      </c>
      <c r="EE52" s="22">
        <v>350.7</v>
      </c>
      <c r="EF52" s="22">
        <v>350.6</v>
      </c>
      <c r="EG52" s="22">
        <v>0</v>
      </c>
      <c r="EH52" s="22">
        <f>EG52</f>
        <v>0</v>
      </c>
      <c r="EI52" s="22">
        <v>0</v>
      </c>
      <c r="EJ52" s="28">
        <f>EI52</f>
        <v>0</v>
      </c>
      <c r="EK52" s="22">
        <v>350.7</v>
      </c>
      <c r="EL52" s="22">
        <v>350.5</v>
      </c>
      <c r="EM52" s="22">
        <v>477.5</v>
      </c>
      <c r="EN52" s="22">
        <v>477.2</v>
      </c>
      <c r="EO52" s="22">
        <v>350.7</v>
      </c>
      <c r="EP52" s="22">
        <v>350.4</v>
      </c>
      <c r="EQ52" s="22">
        <v>168</v>
      </c>
      <c r="ER52" s="22">
        <v>167.9</v>
      </c>
      <c r="ES52" s="22">
        <v>0</v>
      </c>
      <c r="ET52" s="22">
        <f>ES52</f>
        <v>0</v>
      </c>
      <c r="EU52" s="22">
        <v>336</v>
      </c>
      <c r="EV52" s="22">
        <v>335.8</v>
      </c>
      <c r="EW52" s="22">
        <v>168</v>
      </c>
      <c r="EX52" s="22">
        <v>167.9</v>
      </c>
      <c r="EY52" s="22">
        <v>504</v>
      </c>
      <c r="EZ52" s="22">
        <v>503.8</v>
      </c>
      <c r="FA52" s="22">
        <v>336</v>
      </c>
      <c r="FB52" s="22">
        <v>335.9</v>
      </c>
      <c r="FC52" s="22">
        <v>336</v>
      </c>
      <c r="FD52" s="22">
        <v>335.8</v>
      </c>
      <c r="FE52" s="22">
        <v>336</v>
      </c>
      <c r="FF52" s="22">
        <v>335.8</v>
      </c>
      <c r="FG52" s="22">
        <v>336</v>
      </c>
      <c r="FH52" s="22">
        <v>335.3</v>
      </c>
      <c r="FI52" s="22"/>
      <c r="FJ52" s="22"/>
      <c r="FK52" s="22"/>
      <c r="FL52" s="22"/>
      <c r="FM52" s="22"/>
      <c r="FN52" s="22"/>
      <c r="FO52" s="22">
        <v>504</v>
      </c>
      <c r="FP52" s="22">
        <v>503.9</v>
      </c>
      <c r="FQ52" s="22"/>
      <c r="FR52" s="22"/>
      <c r="FS52" s="22"/>
      <c r="FT52" s="22"/>
      <c r="FU52" s="22">
        <v>504</v>
      </c>
      <c r="FV52" s="22">
        <v>503.8</v>
      </c>
      <c r="FW52" s="22">
        <v>921.6</v>
      </c>
      <c r="FX52" s="22">
        <v>921.4</v>
      </c>
      <c r="FY52" s="22">
        <v>0</v>
      </c>
      <c r="FZ52" s="22">
        <f>FY52</f>
        <v>0</v>
      </c>
      <c r="GA52" s="22">
        <v>921.6</v>
      </c>
      <c r="GB52" s="22">
        <v>921.5</v>
      </c>
      <c r="GC52" s="22"/>
      <c r="GD52" s="22"/>
      <c r="GE52" s="22"/>
      <c r="GF52" s="22"/>
      <c r="GG52" s="22">
        <v>168</v>
      </c>
      <c r="GH52" s="22">
        <v>167.8</v>
      </c>
      <c r="GI52" s="22">
        <v>336</v>
      </c>
      <c r="GJ52" s="22">
        <v>335.8</v>
      </c>
      <c r="GK52" s="22"/>
      <c r="GL52" s="22"/>
      <c r="GM52" s="22"/>
      <c r="GN52" s="22"/>
      <c r="GO52" s="22"/>
      <c r="GP52" s="22"/>
      <c r="GQ52" s="22">
        <v>336</v>
      </c>
      <c r="GR52" s="22">
        <v>335.8</v>
      </c>
      <c r="GS52" s="22"/>
      <c r="GT52" s="22"/>
      <c r="GU52" s="22"/>
      <c r="GV52" s="22">
        <f>GU52</f>
        <v>0</v>
      </c>
      <c r="GW52" s="22">
        <v>0</v>
      </c>
      <c r="GX52" s="22">
        <f>GW52</f>
        <v>0</v>
      </c>
      <c r="GY52" s="22">
        <v>0</v>
      </c>
      <c r="GZ52" s="22">
        <f>GY52</f>
        <v>0</v>
      </c>
      <c r="HA52" s="22">
        <v>0</v>
      </c>
      <c r="HB52" s="22">
        <f>HA52</f>
        <v>0</v>
      </c>
      <c r="HC52" s="22">
        <v>0</v>
      </c>
      <c r="HD52" s="22">
        <f>HC52</f>
        <v>0</v>
      </c>
      <c r="HE52" s="22">
        <v>336</v>
      </c>
      <c r="HF52" s="22">
        <v>335.9</v>
      </c>
      <c r="HG52" s="22">
        <v>921.6</v>
      </c>
      <c r="HH52" s="22">
        <v>921.4</v>
      </c>
      <c r="HI52" s="22">
        <v>0</v>
      </c>
      <c r="HJ52" s="22">
        <f>HI52</f>
        <v>0</v>
      </c>
      <c r="HK52" s="22"/>
      <c r="HL52" s="22">
        <f>HK52</f>
        <v>0</v>
      </c>
      <c r="HM52" s="22">
        <v>336</v>
      </c>
      <c r="HN52" s="22">
        <v>335.8</v>
      </c>
      <c r="HO52" s="22">
        <v>336</v>
      </c>
      <c r="HP52" s="24">
        <v>335.5</v>
      </c>
      <c r="HQ52" s="22">
        <v>336</v>
      </c>
      <c r="HR52" s="22">
        <v>335.8</v>
      </c>
      <c r="HS52" s="22">
        <v>336</v>
      </c>
      <c r="HT52" s="22">
        <v>335.8</v>
      </c>
      <c r="HU52" s="22"/>
      <c r="HV52" s="22"/>
      <c r="HW52" s="22"/>
      <c r="HX52" s="22"/>
      <c r="HY52" s="22"/>
      <c r="HZ52" s="22"/>
    </row>
    <row r="53" spans="1:234" s="9" customFormat="1" ht="29.25" customHeight="1">
      <c r="A53" s="30" t="s">
        <v>207</v>
      </c>
      <c r="B53" s="34" t="s">
        <v>208</v>
      </c>
      <c r="C53" s="22">
        <v>272.5</v>
      </c>
      <c r="D53" s="22">
        <f>C53</f>
        <v>272.5</v>
      </c>
      <c r="E53" s="22">
        <v>173.8</v>
      </c>
      <c r="F53" s="22">
        <f>E53</f>
        <v>173.8</v>
      </c>
      <c r="G53" s="22">
        <v>177.9</v>
      </c>
      <c r="H53" s="22">
        <f t="shared" si="150"/>
        <v>177.9</v>
      </c>
      <c r="I53" s="22">
        <v>237.1</v>
      </c>
      <c r="J53" s="22">
        <f>I53</f>
        <v>237.1</v>
      </c>
      <c r="K53" s="22">
        <v>274.1</v>
      </c>
      <c r="L53" s="22">
        <f>K53</f>
        <v>274.1</v>
      </c>
      <c r="M53" s="22">
        <v>179.4</v>
      </c>
      <c r="N53" s="22">
        <f>M53</f>
        <v>179.4</v>
      </c>
      <c r="O53" s="22">
        <v>104.7</v>
      </c>
      <c r="P53" s="22">
        <f>O53</f>
        <v>104.7</v>
      </c>
      <c r="Q53" s="22">
        <v>191.3</v>
      </c>
      <c r="R53" s="22">
        <f>Q53</f>
        <v>191.3</v>
      </c>
      <c r="S53" s="22">
        <v>230.7</v>
      </c>
      <c r="T53" s="22">
        <f>S53</f>
        <v>230.7</v>
      </c>
      <c r="U53" s="22">
        <v>127.6</v>
      </c>
      <c r="V53" s="22">
        <f>U53</f>
        <v>127.6</v>
      </c>
      <c r="W53" s="22">
        <v>200.2</v>
      </c>
      <c r="X53" s="22">
        <f>W53</f>
        <v>200.2</v>
      </c>
      <c r="Y53" s="22">
        <v>42.5</v>
      </c>
      <c r="Z53" s="22">
        <f>Y53</f>
        <v>42.5</v>
      </c>
      <c r="AA53" s="22">
        <v>42.6</v>
      </c>
      <c r="AB53" s="22">
        <f>AA53</f>
        <v>42.6</v>
      </c>
      <c r="AC53" s="22">
        <v>42.5</v>
      </c>
      <c r="AD53" s="22">
        <f>AC53</f>
        <v>42.5</v>
      </c>
      <c r="AE53" s="22">
        <v>42.5</v>
      </c>
      <c r="AF53" s="22">
        <f>AE53</f>
        <v>42.5</v>
      </c>
      <c r="AG53" s="22">
        <v>42.5</v>
      </c>
      <c r="AH53" s="22">
        <f>AG53</f>
        <v>42.5</v>
      </c>
      <c r="AI53" s="22">
        <v>42.5</v>
      </c>
      <c r="AJ53" s="22">
        <f>AI53</f>
        <v>42.5</v>
      </c>
      <c r="AK53" s="22">
        <v>44.8</v>
      </c>
      <c r="AL53" s="22">
        <f>AK53</f>
        <v>44.8</v>
      </c>
      <c r="AM53" s="22">
        <v>42.5</v>
      </c>
      <c r="AN53" s="22">
        <f>AM53</f>
        <v>42.5</v>
      </c>
      <c r="AO53" s="22">
        <v>42.6</v>
      </c>
      <c r="AP53" s="22">
        <f>AO53</f>
        <v>42.6</v>
      </c>
      <c r="AQ53" s="22">
        <v>42.6</v>
      </c>
      <c r="AR53" s="22">
        <f>AQ53</f>
        <v>42.6</v>
      </c>
      <c r="AS53" s="22">
        <v>42.6</v>
      </c>
      <c r="AT53" s="22">
        <f>AS53</f>
        <v>42.6</v>
      </c>
      <c r="AU53" s="22">
        <v>44.8</v>
      </c>
      <c r="AV53" s="22">
        <f>AU53</f>
        <v>44.8</v>
      </c>
      <c r="AW53" s="22">
        <v>42.5</v>
      </c>
      <c r="AX53" s="22">
        <f>AW53</f>
        <v>42.5</v>
      </c>
      <c r="AY53" s="22">
        <v>42.5</v>
      </c>
      <c r="AZ53" s="22">
        <f>AY53</f>
        <v>42.5</v>
      </c>
      <c r="BA53" s="22">
        <v>42.6</v>
      </c>
      <c r="BB53" s="22">
        <f>BA53</f>
        <v>42.6</v>
      </c>
      <c r="BC53" s="22">
        <v>42.5</v>
      </c>
      <c r="BD53" s="22">
        <f>BC53</f>
        <v>42.5</v>
      </c>
      <c r="BE53" s="22">
        <v>42.5</v>
      </c>
      <c r="BF53" s="22">
        <f>BE53</f>
        <v>42.5</v>
      </c>
      <c r="BG53" s="22">
        <v>42.5</v>
      </c>
      <c r="BH53" s="22">
        <f>BG53</f>
        <v>42.5</v>
      </c>
      <c r="BI53" s="22">
        <v>62.8</v>
      </c>
      <c r="BJ53" s="22">
        <f>BI53</f>
        <v>62.8</v>
      </c>
      <c r="BK53" s="22">
        <v>62.8</v>
      </c>
      <c r="BL53" s="22">
        <f>BK53</f>
        <v>62.8</v>
      </c>
      <c r="BM53" s="22">
        <v>62.8</v>
      </c>
      <c r="BN53" s="22">
        <f>BM53</f>
        <v>62.8</v>
      </c>
      <c r="BO53" s="22">
        <v>142</v>
      </c>
      <c r="BP53" s="22">
        <f>BO53</f>
        <v>142</v>
      </c>
      <c r="BQ53" s="22">
        <v>137.5</v>
      </c>
      <c r="BR53" s="22">
        <f>BQ53</f>
        <v>137.5</v>
      </c>
      <c r="BS53" s="22">
        <v>42.6</v>
      </c>
      <c r="BT53" s="22">
        <f>BS53</f>
        <v>42.6</v>
      </c>
      <c r="BU53" s="22">
        <v>42</v>
      </c>
      <c r="BV53" s="22">
        <f>BU53</f>
        <v>42</v>
      </c>
      <c r="BW53" s="22">
        <v>126.1</v>
      </c>
      <c r="BX53" s="22">
        <f>BW53</f>
        <v>126.1</v>
      </c>
      <c r="BY53" s="22">
        <v>126.5</v>
      </c>
      <c r="BZ53" s="22">
        <f>BY53</f>
        <v>126.5</v>
      </c>
      <c r="CA53" s="22">
        <v>126</v>
      </c>
      <c r="CB53" s="22">
        <f>CA53</f>
        <v>126</v>
      </c>
      <c r="CC53" s="22">
        <v>126.2</v>
      </c>
      <c r="CD53" s="22">
        <f>CC53</f>
        <v>126.2</v>
      </c>
      <c r="CE53" s="22">
        <v>126.2</v>
      </c>
      <c r="CF53" s="22">
        <f>CE53</f>
        <v>126.2</v>
      </c>
      <c r="CG53" s="22">
        <v>166.5</v>
      </c>
      <c r="CH53" s="22">
        <v>166.5</v>
      </c>
      <c r="CI53" s="22">
        <v>80.7</v>
      </c>
      <c r="CJ53" s="22">
        <f>CI53</f>
        <v>80.7</v>
      </c>
      <c r="CK53" s="22">
        <v>248.8</v>
      </c>
      <c r="CL53" s="22">
        <f>CK53</f>
        <v>248.8</v>
      </c>
      <c r="CM53" s="22">
        <v>208</v>
      </c>
      <c r="CN53" s="22">
        <f>CM53</f>
        <v>208</v>
      </c>
      <c r="CO53" s="22">
        <v>249.3</v>
      </c>
      <c r="CP53" s="22">
        <f>CO53</f>
        <v>249.3</v>
      </c>
      <c r="CQ53" s="22">
        <v>208</v>
      </c>
      <c r="CR53" s="22">
        <f>CQ53</f>
        <v>208</v>
      </c>
      <c r="CS53" s="22">
        <v>268.8</v>
      </c>
      <c r="CT53" s="22">
        <f>CS53</f>
        <v>268.8</v>
      </c>
      <c r="CU53" s="22">
        <v>268.4</v>
      </c>
      <c r="CV53" s="22">
        <f>CU53</f>
        <v>268.4</v>
      </c>
      <c r="CW53" s="22">
        <v>86</v>
      </c>
      <c r="CX53" s="22">
        <f>CW53</f>
        <v>86</v>
      </c>
      <c r="CY53" s="22">
        <v>251.4</v>
      </c>
      <c r="CZ53" s="28">
        <f>CY53</f>
        <v>251.4</v>
      </c>
      <c r="DA53" s="22">
        <v>271.3</v>
      </c>
      <c r="DB53" s="28">
        <f>DA53</f>
        <v>271.3</v>
      </c>
      <c r="DC53" s="22">
        <v>94.8</v>
      </c>
      <c r="DD53" s="28">
        <f>DC53</f>
        <v>94.8</v>
      </c>
      <c r="DE53" s="22">
        <v>169.5</v>
      </c>
      <c r="DF53" s="22">
        <f>DE53</f>
        <v>169.5</v>
      </c>
      <c r="DG53" s="22">
        <v>169.4</v>
      </c>
      <c r="DH53" s="22">
        <f t="shared" si="141"/>
        <v>169.4</v>
      </c>
      <c r="DI53" s="22">
        <v>106.5</v>
      </c>
      <c r="DJ53" s="22">
        <f t="shared" si="142"/>
        <v>106.5</v>
      </c>
      <c r="DK53" s="22">
        <v>106.5</v>
      </c>
      <c r="DL53" s="22">
        <f t="shared" si="143"/>
        <v>106.5</v>
      </c>
      <c r="DM53" s="22">
        <v>106.5</v>
      </c>
      <c r="DN53" s="22">
        <f t="shared" si="144"/>
        <v>106.5</v>
      </c>
      <c r="DO53" s="22">
        <v>106.5</v>
      </c>
      <c r="DP53" s="22">
        <f t="shared" si="145"/>
        <v>106.5</v>
      </c>
      <c r="DQ53" s="22">
        <v>106.5</v>
      </c>
      <c r="DR53" s="22">
        <f t="shared" si="146"/>
        <v>106.5</v>
      </c>
      <c r="DS53" s="22">
        <v>199</v>
      </c>
      <c r="DT53" s="22">
        <f t="shared" si="147"/>
        <v>199</v>
      </c>
      <c r="DU53" s="22">
        <v>189.5</v>
      </c>
      <c r="DV53" s="22">
        <f t="shared" si="148"/>
        <v>189.5</v>
      </c>
      <c r="DW53" s="22">
        <v>111.4</v>
      </c>
      <c r="DX53" s="22">
        <f>DW53</f>
        <v>111.4</v>
      </c>
      <c r="DY53" s="22">
        <v>111.5</v>
      </c>
      <c r="DZ53" s="22">
        <f>DY53</f>
        <v>111.5</v>
      </c>
      <c r="EA53" s="22">
        <v>214.2</v>
      </c>
      <c r="EB53" s="22">
        <f>EA53</f>
        <v>214.2</v>
      </c>
      <c r="EC53" s="22">
        <v>214.2</v>
      </c>
      <c r="ED53" s="22">
        <f>EC53</f>
        <v>214.2</v>
      </c>
      <c r="EE53" s="22">
        <v>110.9</v>
      </c>
      <c r="EF53" s="22">
        <f>EE53</f>
        <v>110.9</v>
      </c>
      <c r="EG53" s="22">
        <v>212.9</v>
      </c>
      <c r="EH53" s="22">
        <f>EG53</f>
        <v>212.9</v>
      </c>
      <c r="EI53" s="22">
        <v>181.7</v>
      </c>
      <c r="EJ53" s="28">
        <f>EI53</f>
        <v>181.7</v>
      </c>
      <c r="EK53" s="22">
        <v>111.4</v>
      </c>
      <c r="EL53" s="22">
        <f>EK53</f>
        <v>111.4</v>
      </c>
      <c r="EM53" s="22">
        <v>111.3</v>
      </c>
      <c r="EN53" s="22">
        <f>EM53</f>
        <v>111.3</v>
      </c>
      <c r="EO53" s="22">
        <v>111.3</v>
      </c>
      <c r="EP53" s="22">
        <f>EO53</f>
        <v>111.3</v>
      </c>
      <c r="EQ53" s="22">
        <v>120.3</v>
      </c>
      <c r="ER53" s="22">
        <f>EQ53</f>
        <v>120.3</v>
      </c>
      <c r="ES53" s="22">
        <v>115.2</v>
      </c>
      <c r="ET53" s="22">
        <f>ES53</f>
        <v>115.2</v>
      </c>
      <c r="EU53" s="22">
        <v>70.7</v>
      </c>
      <c r="EV53" s="22">
        <f>EU53</f>
        <v>70.7</v>
      </c>
      <c r="EW53" s="22">
        <v>112.3</v>
      </c>
      <c r="EX53" s="22">
        <f>EW53</f>
        <v>112.3</v>
      </c>
      <c r="EY53" s="22">
        <v>115.6</v>
      </c>
      <c r="EZ53" s="22">
        <f>EY53</f>
        <v>115.6</v>
      </c>
      <c r="FA53" s="22">
        <v>70.7</v>
      </c>
      <c r="FB53" s="22">
        <f>FA53</f>
        <v>70.7</v>
      </c>
      <c r="FC53" s="22">
        <v>70.7</v>
      </c>
      <c r="FD53" s="22">
        <f>FC53</f>
        <v>70.7</v>
      </c>
      <c r="FE53" s="22">
        <v>70.7</v>
      </c>
      <c r="FF53" s="22">
        <f>FE53</f>
        <v>70.7</v>
      </c>
      <c r="FG53" s="22">
        <v>70.7</v>
      </c>
      <c r="FH53" s="22">
        <f>FG53</f>
        <v>70.7</v>
      </c>
      <c r="FI53" s="22">
        <v>87.8</v>
      </c>
      <c r="FJ53" s="22">
        <f>FI53</f>
        <v>87.8</v>
      </c>
      <c r="FK53" s="22">
        <v>102.2</v>
      </c>
      <c r="FL53" s="22">
        <f>FK53</f>
        <v>102.2</v>
      </c>
      <c r="FM53" s="22">
        <v>138.4</v>
      </c>
      <c r="FN53" s="22">
        <f>FM53</f>
        <v>138.4</v>
      </c>
      <c r="FO53" s="22">
        <v>106</v>
      </c>
      <c r="FP53" s="22">
        <f>FO53</f>
        <v>106</v>
      </c>
      <c r="FQ53" s="22">
        <v>161.9</v>
      </c>
      <c r="FR53" s="22">
        <f>FQ53</f>
        <v>161.9</v>
      </c>
      <c r="FS53" s="22">
        <v>167.7</v>
      </c>
      <c r="FT53" s="22">
        <f>FS53</f>
        <v>167.7</v>
      </c>
      <c r="FU53" s="22">
        <v>106.3</v>
      </c>
      <c r="FV53" s="22">
        <f>FU53</f>
        <v>106.3</v>
      </c>
      <c r="FW53" s="22">
        <v>183.3</v>
      </c>
      <c r="FX53" s="22">
        <f>FW53</f>
        <v>183.3</v>
      </c>
      <c r="FY53" s="22">
        <v>211.5</v>
      </c>
      <c r="FZ53" s="22">
        <f>FY53</f>
        <v>211.5</v>
      </c>
      <c r="GA53" s="22">
        <v>183.2</v>
      </c>
      <c r="GB53" s="22">
        <f>GA53</f>
        <v>183.2</v>
      </c>
      <c r="GC53" s="22">
        <v>176.7</v>
      </c>
      <c r="GD53" s="22">
        <f>GC53</f>
        <v>176.7</v>
      </c>
      <c r="GE53" s="22">
        <v>175.1</v>
      </c>
      <c r="GF53" s="22">
        <f>GE53</f>
        <v>175.1</v>
      </c>
      <c r="GG53" s="22">
        <v>144.8</v>
      </c>
      <c r="GH53" s="22">
        <f>GG53</f>
        <v>144.8</v>
      </c>
      <c r="GI53" s="22">
        <v>146.7</v>
      </c>
      <c r="GJ53" s="22">
        <f>GI53</f>
        <v>146.7</v>
      </c>
      <c r="GK53" s="22">
        <v>164.7</v>
      </c>
      <c r="GL53" s="22">
        <f>GK53</f>
        <v>164.7</v>
      </c>
      <c r="GM53" s="22">
        <v>150.5</v>
      </c>
      <c r="GN53" s="22">
        <f>GM53</f>
        <v>150.5</v>
      </c>
      <c r="GO53" s="22">
        <v>175.6</v>
      </c>
      <c r="GP53" s="22">
        <f>GO53</f>
        <v>175.6</v>
      </c>
      <c r="GQ53" s="22">
        <v>146.7</v>
      </c>
      <c r="GR53" s="22">
        <f>GQ53</f>
        <v>146.7</v>
      </c>
      <c r="GS53" s="22">
        <v>193.8</v>
      </c>
      <c r="GT53" s="22">
        <f>GS53</f>
        <v>193.8</v>
      </c>
      <c r="GU53" s="22">
        <v>112.8</v>
      </c>
      <c r="GV53" s="22">
        <f>GU53</f>
        <v>112.8</v>
      </c>
      <c r="GW53" s="22">
        <v>170.8</v>
      </c>
      <c r="GX53" s="22">
        <f>GW53</f>
        <v>170.8</v>
      </c>
      <c r="GY53" s="22">
        <v>170.8</v>
      </c>
      <c r="GZ53" s="22">
        <f>GY53</f>
        <v>170.8</v>
      </c>
      <c r="HA53" s="22">
        <v>186.8</v>
      </c>
      <c r="HB53" s="22">
        <f>HA53</f>
        <v>186.8</v>
      </c>
      <c r="HC53" s="22">
        <v>186.8</v>
      </c>
      <c r="HD53" s="22">
        <f>HC53</f>
        <v>186.8</v>
      </c>
      <c r="HE53" s="22">
        <v>139.6</v>
      </c>
      <c r="HF53" s="22">
        <f>HE53</f>
        <v>139.6</v>
      </c>
      <c r="HG53" s="22">
        <v>199.1</v>
      </c>
      <c r="HH53" s="22">
        <f>HG53</f>
        <v>199.1</v>
      </c>
      <c r="HI53" s="22">
        <v>199.1</v>
      </c>
      <c r="HJ53" s="22">
        <f>HI53</f>
        <v>199.1</v>
      </c>
      <c r="HK53" s="22">
        <v>182.1</v>
      </c>
      <c r="HL53" s="22">
        <f>HK53</f>
        <v>182.1</v>
      </c>
      <c r="HM53" s="22">
        <v>67.3</v>
      </c>
      <c r="HN53" s="22">
        <f>HM53</f>
        <v>67.3</v>
      </c>
      <c r="HO53" s="22">
        <v>67.2</v>
      </c>
      <c r="HP53" s="24">
        <f>HO53</f>
        <v>67.2</v>
      </c>
      <c r="HQ53" s="22">
        <v>67.2</v>
      </c>
      <c r="HR53" s="22">
        <f>HQ53</f>
        <v>67.2</v>
      </c>
      <c r="HS53" s="22">
        <v>67.2</v>
      </c>
      <c r="HT53" s="22">
        <f>HS53</f>
        <v>67.2</v>
      </c>
      <c r="HU53" s="22">
        <v>79</v>
      </c>
      <c r="HV53" s="22">
        <f>HU53</f>
        <v>79</v>
      </c>
      <c r="HW53" s="22">
        <v>193</v>
      </c>
      <c r="HX53" s="22">
        <f>HW53</f>
        <v>193</v>
      </c>
      <c r="HY53" s="22">
        <v>170.8</v>
      </c>
      <c r="HZ53" s="22">
        <f>HY53</f>
        <v>170.8</v>
      </c>
    </row>
    <row r="54" spans="1:234" s="9" customFormat="1" ht="31.5" customHeight="1">
      <c r="A54" s="30" t="s">
        <v>209</v>
      </c>
      <c r="B54" s="34" t="s">
        <v>210</v>
      </c>
      <c r="C54" s="22">
        <v>116.6</v>
      </c>
      <c r="D54" s="22">
        <v>116.4</v>
      </c>
      <c r="E54" s="22">
        <v>141.3</v>
      </c>
      <c r="F54" s="22">
        <v>140.3</v>
      </c>
      <c r="G54" s="22">
        <v>85.8</v>
      </c>
      <c r="H54" s="22">
        <f t="shared" si="150"/>
        <v>85.8</v>
      </c>
      <c r="I54" s="22">
        <v>125.3</v>
      </c>
      <c r="J54" s="22">
        <v>125.1</v>
      </c>
      <c r="K54" s="22">
        <v>131.1</v>
      </c>
      <c r="L54" s="22">
        <v>129.9</v>
      </c>
      <c r="M54" s="22">
        <v>98.6</v>
      </c>
      <c r="N54" s="22">
        <v>98.3</v>
      </c>
      <c r="O54" s="22">
        <v>39.2</v>
      </c>
      <c r="P54" s="22">
        <v>39</v>
      </c>
      <c r="Q54" s="22">
        <v>136.9</v>
      </c>
      <c r="R54" s="22">
        <v>136.8</v>
      </c>
      <c r="S54" s="22">
        <v>53.3</v>
      </c>
      <c r="T54" s="22">
        <v>53</v>
      </c>
      <c r="U54" s="22">
        <v>46.8</v>
      </c>
      <c r="V54" s="22">
        <v>46.6</v>
      </c>
      <c r="W54" s="22">
        <v>138.2</v>
      </c>
      <c r="X54" s="22">
        <v>138</v>
      </c>
      <c r="Y54" s="22">
        <v>23.8</v>
      </c>
      <c r="Z54" s="22">
        <v>23.7</v>
      </c>
      <c r="AA54" s="22">
        <v>23.8</v>
      </c>
      <c r="AB54" s="22">
        <v>23.6</v>
      </c>
      <c r="AC54" s="22">
        <v>23.8</v>
      </c>
      <c r="AD54" s="22">
        <v>23.6</v>
      </c>
      <c r="AE54" s="22">
        <v>23.8</v>
      </c>
      <c r="AF54" s="22">
        <v>23</v>
      </c>
      <c r="AG54" s="22">
        <v>23.8</v>
      </c>
      <c r="AH54" s="22">
        <v>23.5</v>
      </c>
      <c r="AI54" s="22">
        <v>23.8</v>
      </c>
      <c r="AJ54" s="22">
        <v>23.5</v>
      </c>
      <c r="AK54" s="22">
        <v>25.6</v>
      </c>
      <c r="AL54" s="22">
        <v>25.4</v>
      </c>
      <c r="AM54" s="22">
        <v>23.8</v>
      </c>
      <c r="AN54" s="22">
        <v>23.5</v>
      </c>
      <c r="AO54" s="22">
        <v>23.8</v>
      </c>
      <c r="AP54" s="22">
        <v>23.7</v>
      </c>
      <c r="AQ54" s="22">
        <v>23.8</v>
      </c>
      <c r="AR54" s="22">
        <v>23.6</v>
      </c>
      <c r="AS54" s="22">
        <v>23.8</v>
      </c>
      <c r="AT54" s="22">
        <v>23.6</v>
      </c>
      <c r="AU54" s="22">
        <v>24.9</v>
      </c>
      <c r="AV54" s="22">
        <v>24.8</v>
      </c>
      <c r="AW54" s="22">
        <v>23.8</v>
      </c>
      <c r="AX54" s="22">
        <v>23.6</v>
      </c>
      <c r="AY54" s="22">
        <v>23.8</v>
      </c>
      <c r="AZ54" s="22">
        <v>23.6</v>
      </c>
      <c r="BA54" s="22">
        <v>23.8</v>
      </c>
      <c r="BB54" s="22">
        <v>23.6</v>
      </c>
      <c r="BC54" s="22">
        <v>23.2</v>
      </c>
      <c r="BD54" s="22">
        <v>23.1</v>
      </c>
      <c r="BE54" s="22">
        <v>23.8</v>
      </c>
      <c r="BF54" s="22">
        <v>23.5</v>
      </c>
      <c r="BG54" s="22">
        <v>23.5</v>
      </c>
      <c r="BH54" s="22">
        <v>23.4</v>
      </c>
      <c r="BI54" s="22">
        <v>35.3</v>
      </c>
      <c r="BJ54" s="22">
        <v>35.2</v>
      </c>
      <c r="BK54" s="22">
        <v>35.5</v>
      </c>
      <c r="BL54" s="22">
        <v>35.4</v>
      </c>
      <c r="BM54" s="22">
        <v>35.6</v>
      </c>
      <c r="BN54" s="22">
        <v>35.3</v>
      </c>
      <c r="BO54" s="22">
        <v>138.3</v>
      </c>
      <c r="BP54" s="22">
        <v>138.1</v>
      </c>
      <c r="BQ54" s="22">
        <v>91.9</v>
      </c>
      <c r="BR54" s="22">
        <v>91.7</v>
      </c>
      <c r="BS54" s="22">
        <v>99</v>
      </c>
      <c r="BT54" s="22">
        <v>98.6</v>
      </c>
      <c r="BU54" s="22">
        <v>130.8</v>
      </c>
      <c r="BV54" s="22">
        <v>130.6</v>
      </c>
      <c r="BW54" s="22">
        <v>46.8</v>
      </c>
      <c r="BX54" s="22">
        <v>46.5</v>
      </c>
      <c r="BY54" s="22">
        <v>46.8</v>
      </c>
      <c r="BZ54" s="22">
        <v>46.5</v>
      </c>
      <c r="CA54" s="22">
        <v>46.8</v>
      </c>
      <c r="CB54" s="22">
        <v>46.7</v>
      </c>
      <c r="CC54" s="22">
        <v>46.8</v>
      </c>
      <c r="CD54" s="22">
        <v>46.6</v>
      </c>
      <c r="CE54" s="22">
        <v>46.8</v>
      </c>
      <c r="CF54" s="22">
        <v>46.6</v>
      </c>
      <c r="CG54" s="22">
        <v>31.2</v>
      </c>
      <c r="CH54" s="22">
        <v>31</v>
      </c>
      <c r="CI54" s="22">
        <v>134.8</v>
      </c>
      <c r="CJ54" s="22">
        <v>134.6</v>
      </c>
      <c r="CK54" s="22">
        <v>136.8</v>
      </c>
      <c r="CL54" s="22">
        <v>136.6</v>
      </c>
      <c r="CM54" s="22">
        <v>99</v>
      </c>
      <c r="CN54" s="22">
        <v>98.6</v>
      </c>
      <c r="CO54" s="22">
        <v>141.1</v>
      </c>
      <c r="CP54" s="22">
        <v>141</v>
      </c>
      <c r="CQ54" s="22">
        <v>99</v>
      </c>
      <c r="CR54" s="22">
        <v>98.6</v>
      </c>
      <c r="CS54" s="22">
        <v>118.6</v>
      </c>
      <c r="CT54" s="22">
        <v>118.3</v>
      </c>
      <c r="CU54" s="22">
        <v>117.5</v>
      </c>
      <c r="CV54" s="22">
        <v>117.3</v>
      </c>
      <c r="CW54" s="22">
        <v>46.8</v>
      </c>
      <c r="CX54" s="22">
        <v>46.7</v>
      </c>
      <c r="CY54" s="22">
        <v>138.2</v>
      </c>
      <c r="CZ54" s="28">
        <v>138</v>
      </c>
      <c r="DA54" s="22">
        <v>72</v>
      </c>
      <c r="DB54" s="28">
        <v>71.8</v>
      </c>
      <c r="DC54" s="22">
        <v>51.1</v>
      </c>
      <c r="DD54" s="28">
        <v>51</v>
      </c>
      <c r="DE54" s="22">
        <v>71.1</v>
      </c>
      <c r="DF54" s="22">
        <v>71</v>
      </c>
      <c r="DG54" s="22">
        <v>71.1</v>
      </c>
      <c r="DH54" s="22">
        <f t="shared" si="141"/>
        <v>71.1</v>
      </c>
      <c r="DI54" s="22">
        <v>46.8</v>
      </c>
      <c r="DJ54" s="22">
        <f t="shared" si="142"/>
        <v>46.8</v>
      </c>
      <c r="DK54" s="22">
        <v>46.8</v>
      </c>
      <c r="DL54" s="22">
        <f t="shared" si="143"/>
        <v>46.8</v>
      </c>
      <c r="DM54" s="22">
        <v>46.8</v>
      </c>
      <c r="DN54" s="22">
        <f t="shared" si="144"/>
        <v>46.8</v>
      </c>
      <c r="DO54" s="22">
        <v>46.8</v>
      </c>
      <c r="DP54" s="22">
        <f t="shared" si="145"/>
        <v>46.8</v>
      </c>
      <c r="DQ54" s="22">
        <v>46.8</v>
      </c>
      <c r="DR54" s="22">
        <f t="shared" si="146"/>
        <v>46.8</v>
      </c>
      <c r="DS54" s="22">
        <v>111.8</v>
      </c>
      <c r="DT54" s="22">
        <f t="shared" si="147"/>
        <v>111.8</v>
      </c>
      <c r="DU54" s="22">
        <v>104.9</v>
      </c>
      <c r="DV54" s="22">
        <f t="shared" si="148"/>
        <v>104.9</v>
      </c>
      <c r="DW54" s="22">
        <v>66.8</v>
      </c>
      <c r="DX54" s="22">
        <v>66.6</v>
      </c>
      <c r="DY54" s="22">
        <v>66.8</v>
      </c>
      <c r="DZ54" s="22">
        <v>66.5</v>
      </c>
      <c r="EA54" s="22">
        <v>139.8</v>
      </c>
      <c r="EB54" s="22">
        <v>139.6</v>
      </c>
      <c r="EC54" s="22">
        <v>141.1</v>
      </c>
      <c r="ED54" s="22">
        <v>139.9</v>
      </c>
      <c r="EE54" s="22">
        <v>69.6</v>
      </c>
      <c r="EF54" s="22">
        <v>69.4</v>
      </c>
      <c r="EG54" s="22">
        <v>105.3</v>
      </c>
      <c r="EH54" s="22">
        <v>105.2</v>
      </c>
      <c r="EI54" s="22">
        <v>59.3</v>
      </c>
      <c r="EJ54" s="28">
        <v>59.2</v>
      </c>
      <c r="EK54" s="22">
        <v>69.3</v>
      </c>
      <c r="EL54" s="22">
        <v>69.2</v>
      </c>
      <c r="EM54" s="22">
        <v>66.8</v>
      </c>
      <c r="EN54" s="22">
        <v>66.5</v>
      </c>
      <c r="EO54" s="22">
        <v>69.5</v>
      </c>
      <c r="EP54" s="22">
        <v>69.2</v>
      </c>
      <c r="EQ54" s="22">
        <v>23.8</v>
      </c>
      <c r="ER54" s="22">
        <v>23.5</v>
      </c>
      <c r="ES54" s="22">
        <v>69.5</v>
      </c>
      <c r="ET54" s="22">
        <v>69.2</v>
      </c>
      <c r="EU54" s="22">
        <v>47.4</v>
      </c>
      <c r="EV54" s="22">
        <v>47</v>
      </c>
      <c r="EW54" s="22">
        <v>23.6</v>
      </c>
      <c r="EX54" s="22">
        <v>23.5</v>
      </c>
      <c r="EY54" s="22">
        <v>71.1</v>
      </c>
      <c r="EZ54" s="22">
        <v>71</v>
      </c>
      <c r="FA54" s="22">
        <v>47.3</v>
      </c>
      <c r="FB54" s="22">
        <v>47.2</v>
      </c>
      <c r="FC54" s="22">
        <v>47.3</v>
      </c>
      <c r="FD54" s="22">
        <v>47</v>
      </c>
      <c r="FE54" s="22">
        <v>47.3</v>
      </c>
      <c r="FF54" s="22">
        <v>47</v>
      </c>
      <c r="FG54" s="22">
        <v>47.3</v>
      </c>
      <c r="FH54" s="22">
        <v>46.8</v>
      </c>
      <c r="FI54" s="22">
        <v>79.1</v>
      </c>
      <c r="FJ54" s="22">
        <v>79</v>
      </c>
      <c r="FK54" s="22">
        <v>65.5</v>
      </c>
      <c r="FL54" s="22">
        <v>65.2</v>
      </c>
      <c r="FM54" s="22">
        <v>59.2</v>
      </c>
      <c r="FN54" s="22">
        <v>59</v>
      </c>
      <c r="FO54" s="22">
        <v>71.3</v>
      </c>
      <c r="FP54" s="22">
        <v>70.8</v>
      </c>
      <c r="FQ54" s="22">
        <v>111.4</v>
      </c>
      <c r="FR54" s="22">
        <v>111.1</v>
      </c>
      <c r="FS54" s="22">
        <v>118.3</v>
      </c>
      <c r="FT54" s="22">
        <v>118.3</v>
      </c>
      <c r="FU54" s="22">
        <v>71.3</v>
      </c>
      <c r="FV54" s="22">
        <v>71</v>
      </c>
      <c r="FW54" s="22">
        <v>128.7</v>
      </c>
      <c r="FX54" s="22">
        <v>128.5</v>
      </c>
      <c r="FY54" s="22">
        <v>144.1</v>
      </c>
      <c r="FZ54" s="22">
        <v>144</v>
      </c>
      <c r="GA54" s="22">
        <v>128.7</v>
      </c>
      <c r="GB54" s="22">
        <v>128.5</v>
      </c>
      <c r="GC54" s="22">
        <v>92.3</v>
      </c>
      <c r="GD54" s="22">
        <v>92</v>
      </c>
      <c r="GE54" s="22">
        <v>112.1</v>
      </c>
      <c r="GF54" s="22">
        <v>112</v>
      </c>
      <c r="GG54" s="22">
        <v>23.8</v>
      </c>
      <c r="GH54" s="22">
        <v>23.5</v>
      </c>
      <c r="GI54" s="22">
        <v>47.5</v>
      </c>
      <c r="GJ54" s="22">
        <v>47.1</v>
      </c>
      <c r="GK54" s="22">
        <v>86</v>
      </c>
      <c r="GL54" s="22">
        <v>85.8</v>
      </c>
      <c r="GM54" s="22">
        <v>53</v>
      </c>
      <c r="GN54" s="22">
        <v>52.8</v>
      </c>
      <c r="GO54" s="22">
        <v>92.7</v>
      </c>
      <c r="GP54" s="22">
        <v>92.6</v>
      </c>
      <c r="GQ54" s="22">
        <v>47.5</v>
      </c>
      <c r="GR54" s="22">
        <v>47.4</v>
      </c>
      <c r="GS54" s="22">
        <v>132.8</v>
      </c>
      <c r="GT54" s="22">
        <v>132.5</v>
      </c>
      <c r="GU54" s="22">
        <v>66.3</v>
      </c>
      <c r="GV54" s="22">
        <v>66.1</v>
      </c>
      <c r="GW54" s="22">
        <v>99.1</v>
      </c>
      <c r="GX54" s="22">
        <v>99</v>
      </c>
      <c r="GY54" s="22">
        <v>99.1</v>
      </c>
      <c r="GZ54" s="22">
        <v>99</v>
      </c>
      <c r="HA54" s="22">
        <v>105.5</v>
      </c>
      <c r="HB54" s="22">
        <v>105.3</v>
      </c>
      <c r="HC54" s="22">
        <v>105.8</v>
      </c>
      <c r="HD54" s="22">
        <v>105.5</v>
      </c>
      <c r="HE54" s="22">
        <v>47.2</v>
      </c>
      <c r="HF54" s="22">
        <v>47.1</v>
      </c>
      <c r="HG54" s="22">
        <v>128.9</v>
      </c>
      <c r="HH54" s="22">
        <v>128.5</v>
      </c>
      <c r="HI54" s="22">
        <v>99.2</v>
      </c>
      <c r="HJ54" s="22">
        <v>98.5</v>
      </c>
      <c r="HK54" s="22">
        <v>79.1</v>
      </c>
      <c r="HL54" s="22">
        <v>79</v>
      </c>
      <c r="HM54" s="22">
        <v>47.6</v>
      </c>
      <c r="HN54" s="22">
        <v>47.5</v>
      </c>
      <c r="HO54" s="22">
        <v>47.5</v>
      </c>
      <c r="HP54" s="24">
        <v>47.3</v>
      </c>
      <c r="HQ54" s="22">
        <v>47.5</v>
      </c>
      <c r="HR54" s="22">
        <v>47.1</v>
      </c>
      <c r="HS54" s="22">
        <v>47.5</v>
      </c>
      <c r="HT54" s="22">
        <v>47.2</v>
      </c>
      <c r="HU54" s="22">
        <v>65.9</v>
      </c>
      <c r="HV54" s="22">
        <v>65.8</v>
      </c>
      <c r="HW54" s="22">
        <v>92.5</v>
      </c>
      <c r="HX54" s="22">
        <v>92.1</v>
      </c>
      <c r="HY54" s="22">
        <v>99</v>
      </c>
      <c r="HZ54" s="22">
        <v>98.5</v>
      </c>
    </row>
    <row r="55" spans="1:234" s="9" customFormat="1" ht="17.25" customHeight="1">
      <c r="A55" s="30" t="s">
        <v>211</v>
      </c>
      <c r="B55" s="31" t="s">
        <v>212</v>
      </c>
      <c r="C55" s="22">
        <v>81.8</v>
      </c>
      <c r="D55" s="22">
        <v>81</v>
      </c>
      <c r="E55" s="22">
        <f>E15*2.21*1.18/1000</f>
        <v>126.76515799999999</v>
      </c>
      <c r="F55" s="22">
        <v>125</v>
      </c>
      <c r="G55" s="22">
        <f>G15*2.21*1.18/1000</f>
        <v>59.914204999999995</v>
      </c>
      <c r="H55" s="22">
        <f t="shared" si="150"/>
        <v>59.914204999999995</v>
      </c>
      <c r="I55" s="22">
        <f>I15*2.21*1.18/1000</f>
        <v>87.38998579999999</v>
      </c>
      <c r="J55" s="22">
        <v>87.2</v>
      </c>
      <c r="K55" s="22">
        <f>K15*2.21*1.18/1000</f>
        <v>91.11131639999999</v>
      </c>
      <c r="L55" s="22">
        <v>90.1</v>
      </c>
      <c r="M55" s="22">
        <f>M15*2.21*1.18/1000</f>
        <v>68.52516059999999</v>
      </c>
      <c r="N55" s="22">
        <v>68.2</v>
      </c>
      <c r="O55" s="22">
        <f>O15*2.21*1.18/1000</f>
        <v>27.006376799999998</v>
      </c>
      <c r="P55" s="22">
        <f>O55</f>
        <v>27.006376799999998</v>
      </c>
      <c r="Q55" s="22">
        <f>Q15*2.21*1.18/1000</f>
        <v>122.475327</v>
      </c>
      <c r="R55" s="22">
        <v>122.4</v>
      </c>
      <c r="S55" s="22">
        <f>S15*2.21*1.18/1000</f>
        <v>37.221129399999995</v>
      </c>
      <c r="T55" s="22">
        <v>37</v>
      </c>
      <c r="U55" s="22">
        <f>U15*2.21*1.18/1000</f>
        <v>34.018750999999995</v>
      </c>
      <c r="V55" s="22">
        <v>33.9</v>
      </c>
      <c r="W55" s="22">
        <v>124</v>
      </c>
      <c r="X55" s="22">
        <v>123.9</v>
      </c>
      <c r="Y55" s="22">
        <f>Y15*2.21*1.18/1000</f>
        <v>21.0371226</v>
      </c>
      <c r="Z55" s="22">
        <v>20.9</v>
      </c>
      <c r="AA55" s="22">
        <f>AA15*2.21*1.18/1000</f>
        <v>21.120572199999998</v>
      </c>
      <c r="AB55" s="22">
        <v>21</v>
      </c>
      <c r="AC55" s="22">
        <f>AC15*2.21*1.18/1000</f>
        <v>21.2300998</v>
      </c>
      <c r="AD55" s="22">
        <v>21</v>
      </c>
      <c r="AE55" s="22">
        <f>AE15*2.21*1.18/1000</f>
        <v>21.175335999999998</v>
      </c>
      <c r="AF55" s="22">
        <v>21</v>
      </c>
      <c r="AG55" s="22">
        <f>AG15*2.21*1.18/1000</f>
        <v>21.2040218</v>
      </c>
      <c r="AH55" s="22">
        <v>21</v>
      </c>
      <c r="AI55" s="22">
        <f>AI15*2.21*1.18/1000</f>
        <v>21.227492</v>
      </c>
      <c r="AJ55" s="22">
        <v>21</v>
      </c>
      <c r="AK55" s="22">
        <f>AK15*2.21*1.18/1000</f>
        <v>21.4908798</v>
      </c>
      <c r="AL55" s="22">
        <v>21.3</v>
      </c>
      <c r="AM55" s="22">
        <f>AM15*2.21*1.18/1000</f>
        <v>21.248354399999997</v>
      </c>
      <c r="AN55" s="22">
        <v>21</v>
      </c>
      <c r="AO55" s="22">
        <f>AO15*2.21*1.18/1000</f>
        <v>21.2300998</v>
      </c>
      <c r="AP55" s="22">
        <v>21</v>
      </c>
      <c r="AQ55" s="22">
        <f>AQ15*2.21*1.18/1000</f>
        <v>21.38396</v>
      </c>
      <c r="AR55" s="22">
        <v>21.2</v>
      </c>
      <c r="AS55" s="22">
        <f>AS15*2.21*1.18/1000</f>
        <v>21.396999</v>
      </c>
      <c r="AT55" s="22">
        <v>21.3</v>
      </c>
      <c r="AU55" s="22">
        <f>AU15*2.21*1.18/1000</f>
        <v>21.0266914</v>
      </c>
      <c r="AV55" s="22">
        <v>20.8</v>
      </c>
      <c r="AW55" s="22">
        <f>AW15*2.21*1.18/1000</f>
        <v>21.1310034</v>
      </c>
      <c r="AX55" s="22">
        <v>21</v>
      </c>
      <c r="AY55" s="22">
        <f>AY15*2.21*1.18/1000</f>
        <v>21.342235199999998</v>
      </c>
      <c r="AZ55" s="22">
        <v>21</v>
      </c>
      <c r="BA55" s="22">
        <f>BA15*2.21*1.18/1000</f>
        <v>21.240531</v>
      </c>
      <c r="BB55" s="22">
        <v>21</v>
      </c>
      <c r="BC55" s="22">
        <f>BC15*2.21*1.18/1000</f>
        <v>20.7215788</v>
      </c>
      <c r="BD55" s="22">
        <v>20.6</v>
      </c>
      <c r="BE55" s="22">
        <f>BE15*2.21*1.18/1000</f>
        <v>21.2613934</v>
      </c>
      <c r="BF55" s="22">
        <v>21.2</v>
      </c>
      <c r="BG55" s="22">
        <f>BG15*2.21*1.18/1000</f>
        <v>21.2640012</v>
      </c>
      <c r="BH55" s="22">
        <v>21.2</v>
      </c>
      <c r="BI55" s="22">
        <f>BI15*2.21*1.18/1000</f>
        <v>32.623577999999995</v>
      </c>
      <c r="BJ55" s="22">
        <v>32.5</v>
      </c>
      <c r="BK55" s="22">
        <f>BK15*2.21*1.18/1000</f>
        <v>32.271525</v>
      </c>
      <c r="BL55" s="22">
        <v>32</v>
      </c>
      <c r="BM55" s="22">
        <f>BM15*2.21*1.18/1000</f>
        <v>32.4775412</v>
      </c>
      <c r="BN55" s="22">
        <v>32.2</v>
      </c>
      <c r="BO55" s="22">
        <f>BO15*2.21*1.18/1000</f>
        <v>124.03479139999999</v>
      </c>
      <c r="BP55" s="22">
        <v>123.8</v>
      </c>
      <c r="BQ55" s="22">
        <f>BQ15*2.21*1.18/1000</f>
        <v>64.4413458</v>
      </c>
      <c r="BR55" s="22">
        <v>64.2</v>
      </c>
      <c r="BS55" s="22">
        <f>BS15*2.21*1.18/1000</f>
        <v>67.959268</v>
      </c>
      <c r="BT55" s="22">
        <v>67.8</v>
      </c>
      <c r="BU55" s="22">
        <f>BU15*2.21*1.18/1000</f>
        <v>91.3877432</v>
      </c>
      <c r="BV55" s="22">
        <v>91</v>
      </c>
      <c r="BW55" s="22">
        <f>BW15*2.21*1.18/1000</f>
        <v>33.9692028</v>
      </c>
      <c r="BX55" s="22">
        <v>33.8</v>
      </c>
      <c r="BY55" s="22">
        <v>34.2</v>
      </c>
      <c r="BZ55" s="22">
        <v>34.1</v>
      </c>
      <c r="CA55" s="22">
        <v>33.9</v>
      </c>
      <c r="CB55" s="22">
        <v>33.8</v>
      </c>
      <c r="CC55" s="22">
        <v>33.7</v>
      </c>
      <c r="CD55" s="22">
        <v>33.6</v>
      </c>
      <c r="CE55" s="22">
        <f>CE15*2.21*1.18/1000</f>
        <v>34.206512599999996</v>
      </c>
      <c r="CF55" s="22">
        <v>34</v>
      </c>
      <c r="CG55" s="22">
        <f>CG15*2.21*1.18/1000/4</f>
        <v>20.606640015</v>
      </c>
      <c r="CH55" s="22">
        <v>20.5</v>
      </c>
      <c r="CI55" s="22">
        <f>CI15*2.21*1.18/1000</f>
        <v>120.858491</v>
      </c>
      <c r="CJ55" s="22">
        <v>120.5</v>
      </c>
      <c r="CK55" s="22">
        <v>122.6</v>
      </c>
      <c r="CL55" s="22">
        <v>122.4</v>
      </c>
      <c r="CM55" s="22">
        <f>CM15*2.21*1.18/1000</f>
        <v>68.9163306</v>
      </c>
      <c r="CN55" s="22">
        <v>68.5</v>
      </c>
      <c r="CO55" s="22">
        <f>CO15*2.21*1.18/1000</f>
        <v>126.88250899999998</v>
      </c>
      <c r="CP55" s="22">
        <v>126.8</v>
      </c>
      <c r="CQ55" s="22">
        <f>CQ15*2.21*1.18/1000</f>
        <v>69.2553446</v>
      </c>
      <c r="CR55" s="22">
        <v>69</v>
      </c>
      <c r="CS55" s="22">
        <f>CS15*2.21*1.18/1000</f>
        <v>83.17317320000001</v>
      </c>
      <c r="CT55" s="22">
        <v>83</v>
      </c>
      <c r="CU55" s="22">
        <f>CU15*2.21*1.18/1000</f>
        <v>83.149703</v>
      </c>
      <c r="CV55" s="22">
        <v>83</v>
      </c>
      <c r="CW55" s="22">
        <f>CW15*2.21*1.18/1000</f>
        <v>34.03700559999999</v>
      </c>
      <c r="CX55" s="22">
        <v>33.8</v>
      </c>
      <c r="CY55" s="22">
        <v>123.9</v>
      </c>
      <c r="CZ55" s="28">
        <v>123.6</v>
      </c>
      <c r="DA55" s="22">
        <v>51.2</v>
      </c>
      <c r="DB55" s="28">
        <v>51</v>
      </c>
      <c r="DC55" s="22">
        <v>27.1</v>
      </c>
      <c r="DD55" s="28">
        <v>26.9</v>
      </c>
      <c r="DE55" s="22">
        <f>DE15*2.21*1.18/1000</f>
        <v>63.562517199999995</v>
      </c>
      <c r="DF55" s="22">
        <f>DE55</f>
        <v>63.562517199999995</v>
      </c>
      <c r="DG55" s="22">
        <f>DG15*2.21*1.18/1000</f>
        <v>63.9067468</v>
      </c>
      <c r="DH55" s="22">
        <f t="shared" si="141"/>
        <v>63.9067468</v>
      </c>
      <c r="DI55" s="22">
        <f>DI15*2.21*1.18/1000</f>
        <v>33.536308</v>
      </c>
      <c r="DJ55" s="22">
        <f t="shared" si="142"/>
        <v>33.536308</v>
      </c>
      <c r="DK55" s="22">
        <v>33.6</v>
      </c>
      <c r="DL55" s="22">
        <f t="shared" si="143"/>
        <v>33.6</v>
      </c>
      <c r="DM55" s="22">
        <f>DM15*2.21*1.18/1000</f>
        <v>33.6067186</v>
      </c>
      <c r="DN55" s="22">
        <f t="shared" si="144"/>
        <v>33.6067186</v>
      </c>
      <c r="DO55" s="22">
        <f>DO15*2.21*1.18/1000</f>
        <v>34.316040199999996</v>
      </c>
      <c r="DP55" s="22">
        <f t="shared" si="145"/>
        <v>34.316040199999996</v>
      </c>
      <c r="DQ55" s="22">
        <f>DQ15*2.21*1.18/1000</f>
        <v>33.61454199999999</v>
      </c>
      <c r="DR55" s="22">
        <f t="shared" si="146"/>
        <v>33.61454199999999</v>
      </c>
      <c r="DS55" s="22">
        <f>DS15*2.21*1.18/1000</f>
        <v>78.32266519999999</v>
      </c>
      <c r="DT55" s="22">
        <f t="shared" si="147"/>
        <v>78.32266519999999</v>
      </c>
      <c r="DU55" s="22">
        <f>DU15*2.21*1.18/1000</f>
        <v>74.33012339999999</v>
      </c>
      <c r="DV55" s="22">
        <f t="shared" si="148"/>
        <v>74.33012339999999</v>
      </c>
      <c r="DW55" s="22">
        <f>DW15*2.21*1.18/1000</f>
        <v>59.83857879999999</v>
      </c>
      <c r="DX55" s="22">
        <v>59.5</v>
      </c>
      <c r="DY55" s="22">
        <f>DY15*2.21*1.18/1000</f>
        <v>60.05241839999999</v>
      </c>
      <c r="DZ55" s="22">
        <v>59.8</v>
      </c>
      <c r="EA55" s="22">
        <f>EA15*2.21*1.18/1000</f>
        <v>125.29175099999999</v>
      </c>
      <c r="EB55" s="22">
        <v>125</v>
      </c>
      <c r="EC55" s="22">
        <f>EC15*2.21*1.18/1000</f>
        <v>126.7808048</v>
      </c>
      <c r="ED55" s="22">
        <v>126.5</v>
      </c>
      <c r="EE55" s="22">
        <f>EE15*2.21*1.18/1000</f>
        <v>50.5183016</v>
      </c>
      <c r="EF55" s="22">
        <v>50.3</v>
      </c>
      <c r="EG55" s="22">
        <f>EG15*2.21*1.18/1000</f>
        <v>74.76823379999999</v>
      </c>
      <c r="EH55" s="22">
        <v>74.6</v>
      </c>
      <c r="EI55" s="22">
        <v>41.7</v>
      </c>
      <c r="EJ55" s="28">
        <v>41.5</v>
      </c>
      <c r="EK55" s="22">
        <f>EK15*2.21*1.18/1000</f>
        <v>50.395735</v>
      </c>
      <c r="EL55" s="22">
        <v>50</v>
      </c>
      <c r="EM55" s="22">
        <f>EM15*2.21*1.18/1000</f>
        <v>60.09153539999999</v>
      </c>
      <c r="EN55" s="22">
        <v>60</v>
      </c>
      <c r="EO55" s="22">
        <f>EO15*2.21*1.18/1000</f>
        <v>50.6617306</v>
      </c>
      <c r="EP55" s="22">
        <v>50.4</v>
      </c>
      <c r="EQ55" s="22">
        <f>EQ15*2.21*1.18/1000</f>
        <v>21.357882</v>
      </c>
      <c r="ER55" s="22">
        <v>21.2</v>
      </c>
      <c r="ES55" s="22">
        <f>ES15*2.21*1.18/1000</f>
        <v>51.449286199999996</v>
      </c>
      <c r="ET55" s="22">
        <v>51.1</v>
      </c>
      <c r="EU55" s="22">
        <f>EU15*2.21*1.18/1000</f>
        <v>42.441945</v>
      </c>
      <c r="EV55" s="22">
        <v>42</v>
      </c>
      <c r="EW55" s="22">
        <v>21.3</v>
      </c>
      <c r="EX55" s="22">
        <v>21.1</v>
      </c>
      <c r="EY55" s="22">
        <f>EY15*2.21*1.18/1000</f>
        <v>63.73984759999999</v>
      </c>
      <c r="EZ55" s="22">
        <v>63.5</v>
      </c>
      <c r="FA55" s="22">
        <f>FA15*2.21*1.18/1000</f>
        <v>42.546257</v>
      </c>
      <c r="FB55" s="22">
        <v>42.4</v>
      </c>
      <c r="FC55" s="22">
        <f>FC15*2.21*1.18/1000</f>
        <v>42.3063394</v>
      </c>
      <c r="FD55" s="22">
        <v>42</v>
      </c>
      <c r="FE55" s="22">
        <f>FE15*2.21*1.18/1000</f>
        <v>42.762704400000004</v>
      </c>
      <c r="FF55" s="22">
        <v>42.5</v>
      </c>
      <c r="FG55" s="22">
        <v>42.3</v>
      </c>
      <c r="FH55" s="22">
        <v>41.8</v>
      </c>
      <c r="FI55" s="22">
        <f>FI15*2.21*1.18/1000</f>
        <v>58.7772042</v>
      </c>
      <c r="FJ55" s="22">
        <v>58.3</v>
      </c>
      <c r="FK55" s="22">
        <f>FK15*2.21*1.18/1000</f>
        <v>47.511508199999994</v>
      </c>
      <c r="FL55" s="22">
        <v>47.2</v>
      </c>
      <c r="FM55" s="22">
        <f>FM15*2.21*1.18/1000</f>
        <v>42.254183399999995</v>
      </c>
      <c r="FN55" s="22">
        <v>42</v>
      </c>
      <c r="FO55" s="22">
        <f>FO15*2.21*1.18/1000</f>
        <v>63.83633619999999</v>
      </c>
      <c r="FP55" s="22">
        <v>63</v>
      </c>
      <c r="FQ55" s="22">
        <f>FQ15*2.21*1.18/1000</f>
        <v>84.21368539999999</v>
      </c>
      <c r="FR55" s="22">
        <v>84.1</v>
      </c>
      <c r="FS55" s="22">
        <f>FS15*2.21*1.18/1000</f>
        <v>88.33922499999998</v>
      </c>
      <c r="FT55" s="22">
        <v>88.1</v>
      </c>
      <c r="FU55" s="22">
        <f>FU15*2.21*1.18/1000</f>
        <v>63.781572399999995</v>
      </c>
      <c r="FV55" s="22">
        <v>63.5</v>
      </c>
      <c r="FW55" s="22">
        <f>FW15*2.21*1.18/1000</f>
        <v>103.78522439999999</v>
      </c>
      <c r="FX55" s="22">
        <v>103.5</v>
      </c>
      <c r="FY55" s="22">
        <f>FY15*2.21*1.18/1000</f>
        <v>100.51243539999999</v>
      </c>
      <c r="FZ55" s="22">
        <v>100.2</v>
      </c>
      <c r="GA55" s="22">
        <f>GA15*2.21*1.18/1000</f>
        <v>103.68091239999998</v>
      </c>
      <c r="GB55" s="22">
        <v>103.4</v>
      </c>
      <c r="GC55" s="22">
        <f>GC15*2.21*1.18/1000</f>
        <v>63.6876916</v>
      </c>
      <c r="GD55" s="22">
        <v>63.5</v>
      </c>
      <c r="GE55" s="22">
        <f>GE15*2.21*1.18/1000</f>
        <v>76.3537762</v>
      </c>
      <c r="GF55" s="22">
        <v>76.1</v>
      </c>
      <c r="GG55" s="22">
        <f>GG15*2.21*1.18/1000</f>
        <v>21.323980599999995</v>
      </c>
      <c r="GH55" s="22">
        <v>21.1</v>
      </c>
      <c r="GI55" s="22">
        <f>GI15*2.21*1.18/1000</f>
        <v>42.551472600000004</v>
      </c>
      <c r="GJ55" s="22">
        <v>42.3</v>
      </c>
      <c r="GK55" s="22">
        <f>GK15*2.21*1.18/1000</f>
        <v>59.285725199999995</v>
      </c>
      <c r="GL55" s="22">
        <v>59.1</v>
      </c>
      <c r="GM55" s="22">
        <f>GM15*2.21*1.18/1000</f>
        <v>37.797974759999995</v>
      </c>
      <c r="GN55" s="22">
        <v>37.6</v>
      </c>
      <c r="GO55" s="22">
        <f>GO15*2.21*1.18/1000</f>
        <v>64.0371368</v>
      </c>
      <c r="GP55" s="22">
        <v>63.2</v>
      </c>
      <c r="GQ55" s="22">
        <f>GQ15*2.21*1.18/1000</f>
        <v>42.82268379999999</v>
      </c>
      <c r="GR55" s="22">
        <v>42.5</v>
      </c>
      <c r="GS55" s="22">
        <f>GS15*2.21*1.18/1000</f>
        <v>108.13764259999999</v>
      </c>
      <c r="GT55" s="22">
        <v>108</v>
      </c>
      <c r="GU55" s="22">
        <v>45.6</v>
      </c>
      <c r="GV55" s="22">
        <v>45.2</v>
      </c>
      <c r="GW55" s="22">
        <f>GW15*2.21*1.18/1000</f>
        <v>69.9072946</v>
      </c>
      <c r="GX55" s="22">
        <v>69.5</v>
      </c>
      <c r="GY55" s="22">
        <f>GY15*2.21*1.18/1000</f>
        <v>69.74821879999999</v>
      </c>
      <c r="GZ55" s="22">
        <v>69.1</v>
      </c>
      <c r="HA55" s="22">
        <f>HA15*2.21*1.18/1000</f>
        <v>74.0693434</v>
      </c>
      <c r="HB55" s="22">
        <v>73.8</v>
      </c>
      <c r="HC55" s="22">
        <f>HC15*2.21*1.18/1000</f>
        <v>73.7120748</v>
      </c>
      <c r="HD55" s="22">
        <v>73.5</v>
      </c>
      <c r="HE55" s="22">
        <f>HE15*2.21*1.18/1000</f>
        <v>42.41065139999999</v>
      </c>
      <c r="HF55" s="22">
        <v>42.2</v>
      </c>
      <c r="HG55" s="22">
        <f>HG15*2.21*1.18/1000</f>
        <v>103.15413679999999</v>
      </c>
      <c r="HH55" s="22">
        <v>103</v>
      </c>
      <c r="HI55" s="22">
        <f>HI15*2.21*1.18/1000</f>
        <v>69.80037479999999</v>
      </c>
      <c r="HJ55" s="22">
        <v>69</v>
      </c>
      <c r="HK55" s="22">
        <v>55.6</v>
      </c>
      <c r="HL55" s="22">
        <v>55</v>
      </c>
      <c r="HM55" s="22">
        <f>HM15*2.21*1.18/1000</f>
        <v>42.75748879999999</v>
      </c>
      <c r="HN55" s="22">
        <v>42.5</v>
      </c>
      <c r="HO55" s="22">
        <f>HO15*2.21*1.18/1000</f>
        <v>42.715764</v>
      </c>
      <c r="HP55" s="24">
        <v>42.5</v>
      </c>
      <c r="HQ55" s="22">
        <v>42.8</v>
      </c>
      <c r="HR55" s="22">
        <v>42.5</v>
      </c>
      <c r="HS55" s="22">
        <v>42.8</v>
      </c>
      <c r="HT55" s="22">
        <v>42.5</v>
      </c>
      <c r="HU55" s="22">
        <v>46.4</v>
      </c>
      <c r="HV55" s="22">
        <v>46.2</v>
      </c>
      <c r="HW55" s="22">
        <v>65</v>
      </c>
      <c r="HX55" s="22">
        <v>64.9</v>
      </c>
      <c r="HY55" s="22">
        <v>69.5</v>
      </c>
      <c r="HZ55" s="22">
        <v>69.2</v>
      </c>
    </row>
    <row r="56" spans="1:234" s="9" customFormat="1" ht="15.75" customHeight="1">
      <c r="A56" s="30" t="s">
        <v>213</v>
      </c>
      <c r="B56" s="31" t="s">
        <v>214</v>
      </c>
      <c r="C56" s="22">
        <v>131.2</v>
      </c>
      <c r="D56" s="22">
        <f>C56</f>
        <v>131.2</v>
      </c>
      <c r="E56" s="22">
        <v>87.5</v>
      </c>
      <c r="F56" s="22">
        <f>E56</f>
        <v>87.5</v>
      </c>
      <c r="G56" s="22">
        <v>94.8</v>
      </c>
      <c r="H56" s="22">
        <f t="shared" si="150"/>
        <v>94.8</v>
      </c>
      <c r="I56" s="22">
        <v>138.5</v>
      </c>
      <c r="J56" s="22">
        <f>I56</f>
        <v>138.5</v>
      </c>
      <c r="K56" s="22">
        <v>145.8</v>
      </c>
      <c r="L56" s="22">
        <f>K56</f>
        <v>145.8</v>
      </c>
      <c r="M56" s="22">
        <v>109.3</v>
      </c>
      <c r="N56" s="22">
        <f>M56</f>
        <v>109.3</v>
      </c>
      <c r="O56" s="22">
        <v>43.7</v>
      </c>
      <c r="P56" s="22">
        <f>O56</f>
        <v>43.7</v>
      </c>
      <c r="Q56" s="22">
        <v>87.5</v>
      </c>
      <c r="R56" s="22">
        <f>Q56</f>
        <v>87.5</v>
      </c>
      <c r="S56" s="22">
        <v>58.3</v>
      </c>
      <c r="T56" s="22">
        <f>S56</f>
        <v>58.3</v>
      </c>
      <c r="U56" s="22">
        <v>7.2</v>
      </c>
      <c r="V56" s="22">
        <f>U56</f>
        <v>7.2</v>
      </c>
      <c r="W56" s="22">
        <v>87.5</v>
      </c>
      <c r="X56" s="22">
        <f>W56</f>
        <v>87.5</v>
      </c>
      <c r="Y56" s="22">
        <v>14.6</v>
      </c>
      <c r="Z56" s="22">
        <f>Y56</f>
        <v>14.6</v>
      </c>
      <c r="AA56" s="22">
        <v>14.6</v>
      </c>
      <c r="AB56" s="22">
        <f>AA56</f>
        <v>14.6</v>
      </c>
      <c r="AC56" s="22">
        <v>14.6</v>
      </c>
      <c r="AD56" s="22">
        <f>AC56</f>
        <v>14.6</v>
      </c>
      <c r="AE56" s="22">
        <v>14.6</v>
      </c>
      <c r="AF56" s="22">
        <f>AE56</f>
        <v>14.6</v>
      </c>
      <c r="AG56" s="22">
        <v>14.6</v>
      </c>
      <c r="AH56" s="22">
        <f>AG56</f>
        <v>14.6</v>
      </c>
      <c r="AI56" s="22">
        <v>14.6</v>
      </c>
      <c r="AJ56" s="22">
        <f>AI56</f>
        <v>14.6</v>
      </c>
      <c r="AK56" s="22">
        <v>7.3</v>
      </c>
      <c r="AL56" s="22">
        <f>AK56</f>
        <v>7.3</v>
      </c>
      <c r="AM56" s="22">
        <v>14.6</v>
      </c>
      <c r="AN56" s="22">
        <f>AM56</f>
        <v>14.6</v>
      </c>
      <c r="AO56" s="22">
        <v>14.6</v>
      </c>
      <c r="AP56" s="22">
        <f>AO56</f>
        <v>14.6</v>
      </c>
      <c r="AQ56" s="22">
        <v>14.6</v>
      </c>
      <c r="AR56" s="22">
        <f>AQ56</f>
        <v>14.6</v>
      </c>
      <c r="AS56" s="22">
        <v>14.6</v>
      </c>
      <c r="AT56" s="22">
        <f>AS56</f>
        <v>14.6</v>
      </c>
      <c r="AU56" s="22">
        <v>7.3</v>
      </c>
      <c r="AV56" s="22">
        <f>AU56</f>
        <v>7.3</v>
      </c>
      <c r="AW56" s="22">
        <v>14.6</v>
      </c>
      <c r="AX56" s="22">
        <f>AW56</f>
        <v>14.6</v>
      </c>
      <c r="AY56" s="22">
        <v>14.6</v>
      </c>
      <c r="AZ56" s="22">
        <f>AY56</f>
        <v>14.6</v>
      </c>
      <c r="BA56" s="22">
        <v>14.6</v>
      </c>
      <c r="BB56" s="22">
        <f>BA56</f>
        <v>14.6</v>
      </c>
      <c r="BC56" s="22">
        <v>14.6</v>
      </c>
      <c r="BD56" s="22">
        <f>BC56</f>
        <v>14.6</v>
      </c>
      <c r="BE56" s="22">
        <v>14.6</v>
      </c>
      <c r="BF56" s="22">
        <f>BE56</f>
        <v>14.6</v>
      </c>
      <c r="BG56" s="22">
        <v>14.6</v>
      </c>
      <c r="BH56" s="22">
        <f>BG56</f>
        <v>14.6</v>
      </c>
      <c r="BI56" s="22">
        <v>21.9</v>
      </c>
      <c r="BJ56" s="22">
        <f>BI56</f>
        <v>21.9</v>
      </c>
      <c r="BK56" s="22">
        <v>21.9</v>
      </c>
      <c r="BL56" s="22">
        <f>BK56</f>
        <v>21.9</v>
      </c>
      <c r="BM56" s="22">
        <v>21.9</v>
      </c>
      <c r="BN56" s="22">
        <f>BM56</f>
        <v>21.9</v>
      </c>
      <c r="BO56" s="22">
        <v>87.5</v>
      </c>
      <c r="BP56" s="22">
        <f>BO56</f>
        <v>87.5</v>
      </c>
      <c r="BQ56" s="22">
        <v>102</v>
      </c>
      <c r="BR56" s="22">
        <f>BQ56</f>
        <v>102</v>
      </c>
      <c r="BS56" s="22">
        <v>109.3</v>
      </c>
      <c r="BT56" s="22">
        <f>BS56</f>
        <v>109.3</v>
      </c>
      <c r="BU56" s="22">
        <v>145.8</v>
      </c>
      <c r="BV56" s="22">
        <f>BU56</f>
        <v>145.8</v>
      </c>
      <c r="BW56" s="22">
        <v>7.3</v>
      </c>
      <c r="BX56" s="22">
        <f>BW56</f>
        <v>7.3</v>
      </c>
      <c r="BY56" s="22">
        <v>7.3</v>
      </c>
      <c r="BZ56" s="22">
        <f>BY56</f>
        <v>7.3</v>
      </c>
      <c r="CA56" s="22">
        <v>7.3</v>
      </c>
      <c r="CB56" s="22">
        <f>CA56</f>
        <v>7.3</v>
      </c>
      <c r="CC56" s="22">
        <v>7.3</v>
      </c>
      <c r="CD56" s="22">
        <f>CC56</f>
        <v>7.3</v>
      </c>
      <c r="CE56" s="22">
        <v>7.3</v>
      </c>
      <c r="CF56" s="22">
        <f>CE56</f>
        <v>7.3</v>
      </c>
      <c r="CG56" s="22">
        <v>24.2</v>
      </c>
      <c r="CH56" s="22">
        <v>24.2</v>
      </c>
      <c r="CI56" s="22">
        <v>87.5</v>
      </c>
      <c r="CJ56" s="22">
        <f>CI56</f>
        <v>87.5</v>
      </c>
      <c r="CK56" s="22">
        <v>87.5</v>
      </c>
      <c r="CL56" s="22">
        <f>CK56</f>
        <v>87.5</v>
      </c>
      <c r="CM56" s="22">
        <v>109.3</v>
      </c>
      <c r="CN56" s="22">
        <f>CM56</f>
        <v>109.3</v>
      </c>
      <c r="CO56" s="22">
        <v>87.5</v>
      </c>
      <c r="CP56" s="22">
        <f>CO56</f>
        <v>87.5</v>
      </c>
      <c r="CQ56" s="22">
        <v>109.4</v>
      </c>
      <c r="CR56" s="22">
        <f>CQ56</f>
        <v>109.4</v>
      </c>
      <c r="CS56" s="22">
        <v>131.2</v>
      </c>
      <c r="CT56" s="22">
        <f>CS56</f>
        <v>131.2</v>
      </c>
      <c r="CU56" s="22">
        <v>131.2</v>
      </c>
      <c r="CV56" s="22">
        <f>CU56</f>
        <v>131.2</v>
      </c>
      <c r="CW56" s="22">
        <v>7.3</v>
      </c>
      <c r="CX56" s="22">
        <f>CW56</f>
        <v>7.3</v>
      </c>
      <c r="CY56" s="22">
        <v>87.5</v>
      </c>
      <c r="CZ56" s="28">
        <f>CY56</f>
        <v>87.5</v>
      </c>
      <c r="DA56" s="22">
        <v>80.2</v>
      </c>
      <c r="DB56" s="28">
        <f>DA56</f>
        <v>80.2</v>
      </c>
      <c r="DC56" s="22">
        <v>43.7</v>
      </c>
      <c r="DD56" s="28">
        <f>DC56</f>
        <v>43.7</v>
      </c>
      <c r="DE56" s="22">
        <v>43.7</v>
      </c>
      <c r="DF56" s="22">
        <f>DE56</f>
        <v>43.7</v>
      </c>
      <c r="DG56" s="22">
        <v>43.7</v>
      </c>
      <c r="DH56" s="22">
        <f t="shared" si="141"/>
        <v>43.7</v>
      </c>
      <c r="DI56" s="22">
        <v>7.3</v>
      </c>
      <c r="DJ56" s="22">
        <f t="shared" si="142"/>
        <v>7.3</v>
      </c>
      <c r="DK56" s="22">
        <v>7.3</v>
      </c>
      <c r="DL56" s="22">
        <f t="shared" si="143"/>
        <v>7.3</v>
      </c>
      <c r="DM56" s="22">
        <v>7.3</v>
      </c>
      <c r="DN56" s="22">
        <f t="shared" si="144"/>
        <v>7.3</v>
      </c>
      <c r="DO56" s="22">
        <v>7.3</v>
      </c>
      <c r="DP56" s="22">
        <f t="shared" si="145"/>
        <v>7.3</v>
      </c>
      <c r="DQ56" s="22">
        <v>7.3</v>
      </c>
      <c r="DR56" s="22">
        <f t="shared" si="146"/>
        <v>7.3</v>
      </c>
      <c r="DS56" s="22">
        <v>123.9</v>
      </c>
      <c r="DT56" s="22">
        <f t="shared" si="147"/>
        <v>123.9</v>
      </c>
      <c r="DU56" s="22">
        <v>116.6</v>
      </c>
      <c r="DV56" s="22">
        <f t="shared" si="148"/>
        <v>116.6</v>
      </c>
      <c r="DW56" s="22">
        <v>43.7</v>
      </c>
      <c r="DX56" s="22">
        <f>DW56</f>
        <v>43.7</v>
      </c>
      <c r="DY56" s="22">
        <v>43.7</v>
      </c>
      <c r="DZ56" s="22">
        <f>DY56</f>
        <v>43.7</v>
      </c>
      <c r="EA56" s="22">
        <v>87.5</v>
      </c>
      <c r="EB56" s="22">
        <f>EA56</f>
        <v>87.5</v>
      </c>
      <c r="EC56" s="22">
        <v>87.5</v>
      </c>
      <c r="ED56" s="22">
        <f>EC56</f>
        <v>87.5</v>
      </c>
      <c r="EE56" s="22">
        <v>43.7</v>
      </c>
      <c r="EF56" s="22">
        <f>EE56</f>
        <v>43.7</v>
      </c>
      <c r="EG56" s="22">
        <v>116.6</v>
      </c>
      <c r="EH56" s="22">
        <f>EG56</f>
        <v>116.6</v>
      </c>
      <c r="EI56" s="22">
        <v>65.6</v>
      </c>
      <c r="EJ56" s="28">
        <v>65.6</v>
      </c>
      <c r="EK56" s="22">
        <v>43.7</v>
      </c>
      <c r="EL56" s="22">
        <f>EK56</f>
        <v>43.7</v>
      </c>
      <c r="EM56" s="22">
        <v>43.7</v>
      </c>
      <c r="EN56" s="22">
        <f>EM56</f>
        <v>43.7</v>
      </c>
      <c r="EO56" s="22">
        <v>43.7</v>
      </c>
      <c r="EP56" s="22">
        <f>EO56</f>
        <v>43.7</v>
      </c>
      <c r="EQ56" s="22">
        <v>14.6</v>
      </c>
      <c r="ER56" s="22">
        <f>EQ56</f>
        <v>14.6</v>
      </c>
      <c r="ES56" s="22">
        <v>80.2</v>
      </c>
      <c r="ET56" s="22">
        <f>ES56</f>
        <v>80.2</v>
      </c>
      <c r="EU56" s="22">
        <v>29.2</v>
      </c>
      <c r="EV56" s="22">
        <f>EU56</f>
        <v>29.2</v>
      </c>
      <c r="EW56" s="22">
        <v>14.6</v>
      </c>
      <c r="EX56" s="22">
        <f>EW56</f>
        <v>14.6</v>
      </c>
      <c r="EY56" s="22">
        <v>43.7</v>
      </c>
      <c r="EZ56" s="22">
        <f>EY56</f>
        <v>43.7</v>
      </c>
      <c r="FA56" s="22">
        <v>29.1</v>
      </c>
      <c r="FB56" s="22">
        <f>FA56</f>
        <v>29.1</v>
      </c>
      <c r="FC56" s="22">
        <v>29.2</v>
      </c>
      <c r="FD56" s="22">
        <f>FC56</f>
        <v>29.2</v>
      </c>
      <c r="FE56" s="22">
        <v>29.1</v>
      </c>
      <c r="FF56" s="22">
        <f>FE56</f>
        <v>29.1</v>
      </c>
      <c r="FG56" s="22">
        <v>29.2</v>
      </c>
      <c r="FH56" s="22">
        <f>FG56</f>
        <v>29.2</v>
      </c>
      <c r="FI56" s="22">
        <v>87.5</v>
      </c>
      <c r="FJ56" s="22">
        <f>FI56</f>
        <v>87.5</v>
      </c>
      <c r="FK56" s="22">
        <v>72.9</v>
      </c>
      <c r="FL56" s="22">
        <f>FK56</f>
        <v>72.9</v>
      </c>
      <c r="FM56" s="22">
        <v>65.6</v>
      </c>
      <c r="FN56" s="22">
        <f>FM56</f>
        <v>65.6</v>
      </c>
      <c r="FO56" s="22">
        <v>43.7</v>
      </c>
      <c r="FP56" s="22">
        <f>FO56</f>
        <v>43.7</v>
      </c>
      <c r="FQ56" s="22">
        <v>123.9</v>
      </c>
      <c r="FR56" s="22">
        <f>FQ56</f>
        <v>123.9</v>
      </c>
      <c r="FS56" s="22">
        <v>131.2</v>
      </c>
      <c r="FT56" s="22">
        <f>FS56</f>
        <v>131.2</v>
      </c>
      <c r="FU56" s="22">
        <v>43.7</v>
      </c>
      <c r="FV56" s="22">
        <f>FU56</f>
        <v>43.7</v>
      </c>
      <c r="FW56" s="22">
        <v>58.3</v>
      </c>
      <c r="FX56" s="22">
        <f>FW56</f>
        <v>58.3</v>
      </c>
      <c r="FY56" s="22">
        <v>160.4</v>
      </c>
      <c r="FZ56" s="22">
        <f>FY56</f>
        <v>160.4</v>
      </c>
      <c r="GA56" s="22">
        <v>58.3</v>
      </c>
      <c r="GB56" s="22">
        <f>GA56</f>
        <v>58.3</v>
      </c>
      <c r="GC56" s="22">
        <v>102.1</v>
      </c>
      <c r="GD56" s="22">
        <f>GC56</f>
        <v>102.1</v>
      </c>
      <c r="GE56" s="22">
        <v>124</v>
      </c>
      <c r="GF56" s="22">
        <f>GE56</f>
        <v>124</v>
      </c>
      <c r="GG56" s="22">
        <v>14.6</v>
      </c>
      <c r="GH56" s="22">
        <f>GG56</f>
        <v>14.6</v>
      </c>
      <c r="GI56" s="22">
        <v>29.2</v>
      </c>
      <c r="GJ56" s="22">
        <f>GI56</f>
        <v>29.2</v>
      </c>
      <c r="GK56" s="22">
        <v>94.8</v>
      </c>
      <c r="GL56" s="22">
        <f>GK56</f>
        <v>94.8</v>
      </c>
      <c r="GM56" s="22">
        <v>58.3</v>
      </c>
      <c r="GN56" s="22">
        <f>GM56</f>
        <v>58.3</v>
      </c>
      <c r="GO56" s="22">
        <v>102.1</v>
      </c>
      <c r="GP56" s="22">
        <f>GO56</f>
        <v>102.1</v>
      </c>
      <c r="GQ56" s="22">
        <v>29.2</v>
      </c>
      <c r="GR56" s="22">
        <f>GQ56</f>
        <v>29.2</v>
      </c>
      <c r="GS56" s="22">
        <v>175</v>
      </c>
      <c r="GT56" s="22">
        <f>GS56</f>
        <v>175</v>
      </c>
      <c r="GU56" s="22">
        <v>72.9</v>
      </c>
      <c r="GV56" s="22">
        <f>GU56</f>
        <v>72.9</v>
      </c>
      <c r="GW56" s="22">
        <v>109.3</v>
      </c>
      <c r="GX56" s="22">
        <f>GW56</f>
        <v>109.3</v>
      </c>
      <c r="GY56" s="22">
        <v>109.3</v>
      </c>
      <c r="GZ56" s="22">
        <f>GY56</f>
        <v>109.3</v>
      </c>
      <c r="HA56" s="22">
        <v>116.6</v>
      </c>
      <c r="HB56" s="22">
        <f>HA56</f>
        <v>116.6</v>
      </c>
      <c r="HC56" s="22">
        <v>116.6</v>
      </c>
      <c r="HD56" s="22">
        <f>HC56</f>
        <v>116.6</v>
      </c>
      <c r="HE56" s="22">
        <v>29.2</v>
      </c>
      <c r="HF56" s="22">
        <f>HE56</f>
        <v>29.2</v>
      </c>
      <c r="HG56" s="22">
        <v>58.3</v>
      </c>
      <c r="HH56" s="22">
        <f>HG56</f>
        <v>58.3</v>
      </c>
      <c r="HI56" s="22">
        <v>109.3</v>
      </c>
      <c r="HJ56" s="22">
        <f>HI56</f>
        <v>109.3</v>
      </c>
      <c r="HK56" s="22">
        <v>87.5</v>
      </c>
      <c r="HL56" s="22">
        <f>HK56</f>
        <v>87.5</v>
      </c>
      <c r="HM56" s="22">
        <v>29.1</v>
      </c>
      <c r="HN56" s="22">
        <f>HM56</f>
        <v>29.1</v>
      </c>
      <c r="HO56" s="22">
        <v>29.2</v>
      </c>
      <c r="HP56" s="24">
        <f>HO56</f>
        <v>29.2</v>
      </c>
      <c r="HQ56" s="22">
        <v>29.1</v>
      </c>
      <c r="HR56" s="22">
        <f>HQ56</f>
        <v>29.1</v>
      </c>
      <c r="HS56" s="22">
        <v>29.1</v>
      </c>
      <c r="HT56" s="22">
        <f>HS56</f>
        <v>29.1</v>
      </c>
      <c r="HU56" s="22">
        <v>72.9</v>
      </c>
      <c r="HV56" s="22">
        <f>HU56</f>
        <v>72.9</v>
      </c>
      <c r="HW56" s="22">
        <v>102</v>
      </c>
      <c r="HX56" s="22">
        <f>HW56</f>
        <v>102</v>
      </c>
      <c r="HY56" s="22">
        <v>109.3</v>
      </c>
      <c r="HZ56" s="22">
        <f>HY56</f>
        <v>109.3</v>
      </c>
    </row>
    <row r="57" spans="1:234" s="9" customFormat="1" ht="14.25" customHeight="1">
      <c r="A57" s="30" t="s">
        <v>215</v>
      </c>
      <c r="B57" s="31" t="s">
        <v>216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>
        <v>18</v>
      </c>
      <c r="Z57" s="22">
        <f>Y57</f>
        <v>18</v>
      </c>
      <c r="AA57" s="22">
        <v>18</v>
      </c>
      <c r="AB57" s="22">
        <v>18</v>
      </c>
      <c r="AC57" s="22">
        <v>18</v>
      </c>
      <c r="AD57" s="22">
        <f>AC57</f>
        <v>18</v>
      </c>
      <c r="AE57" s="22">
        <v>18</v>
      </c>
      <c r="AF57" s="22">
        <f>AE57</f>
        <v>18</v>
      </c>
      <c r="AG57" s="22">
        <v>18.7</v>
      </c>
      <c r="AH57" s="22">
        <f>AG57</f>
        <v>18.7</v>
      </c>
      <c r="AI57" s="22">
        <v>18.7</v>
      </c>
      <c r="AJ57" s="22">
        <f>AI57</f>
        <v>18.7</v>
      </c>
      <c r="AK57" s="22">
        <v>15</v>
      </c>
      <c r="AL57" s="22">
        <f>AK57</f>
        <v>15</v>
      </c>
      <c r="AM57" s="22">
        <v>18</v>
      </c>
      <c r="AN57" s="22">
        <f>AM57</f>
        <v>18</v>
      </c>
      <c r="AO57" s="22">
        <v>18</v>
      </c>
      <c r="AP57" s="22">
        <f>AO57</f>
        <v>18</v>
      </c>
      <c r="AQ57" s="22">
        <v>18</v>
      </c>
      <c r="AR57" s="22">
        <f>AQ57</f>
        <v>18</v>
      </c>
      <c r="AS57" s="22">
        <v>18</v>
      </c>
      <c r="AT57" s="22">
        <f>AS57</f>
        <v>18</v>
      </c>
      <c r="AU57" s="22">
        <v>18.8</v>
      </c>
      <c r="AV57" s="22">
        <f>AU57</f>
        <v>18.8</v>
      </c>
      <c r="AW57" s="22">
        <v>18</v>
      </c>
      <c r="AX57" s="22">
        <f>AW57</f>
        <v>18</v>
      </c>
      <c r="AY57" s="22">
        <v>18</v>
      </c>
      <c r="AZ57" s="22">
        <v>18</v>
      </c>
      <c r="BA57" s="22">
        <v>18</v>
      </c>
      <c r="BB57" s="22">
        <v>18</v>
      </c>
      <c r="BC57" s="22">
        <v>18</v>
      </c>
      <c r="BD57" s="22">
        <v>18</v>
      </c>
      <c r="BE57" s="22">
        <v>18</v>
      </c>
      <c r="BF57" s="22">
        <v>18</v>
      </c>
      <c r="BG57" s="22">
        <v>18</v>
      </c>
      <c r="BH57" s="22">
        <v>18</v>
      </c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8"/>
      <c r="DA57" s="22"/>
      <c r="DB57" s="28"/>
      <c r="DC57" s="22"/>
      <c r="DD57" s="28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8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4"/>
      <c r="HQ57" s="22"/>
      <c r="HR57" s="22"/>
      <c r="HS57" s="22"/>
      <c r="HT57" s="22"/>
      <c r="HU57" s="22"/>
      <c r="HV57" s="22"/>
      <c r="HW57" s="22"/>
      <c r="HX57" s="22"/>
      <c r="HY57" s="22"/>
      <c r="HZ57" s="22"/>
    </row>
    <row r="58" spans="1:234" s="9" customFormat="1" ht="16.5" customHeight="1">
      <c r="A58" s="30" t="s">
        <v>215</v>
      </c>
      <c r="B58" s="31" t="s">
        <v>217</v>
      </c>
      <c r="C58" s="22">
        <v>15.4</v>
      </c>
      <c r="D58" s="22">
        <f>C58</f>
        <v>15.4</v>
      </c>
      <c r="E58" s="22">
        <v>196.3</v>
      </c>
      <c r="F58" s="22">
        <f>E58</f>
        <v>196.3</v>
      </c>
      <c r="G58" s="22"/>
      <c r="H58" s="22">
        <f>G58</f>
        <v>0</v>
      </c>
      <c r="I58" s="22">
        <v>13.2</v>
      </c>
      <c r="J58" s="22">
        <f>I58</f>
        <v>13.2</v>
      </c>
      <c r="K58" s="22">
        <v>109.3</v>
      </c>
      <c r="L58" s="22">
        <f>K58</f>
        <v>109.3</v>
      </c>
      <c r="M58" s="22"/>
      <c r="N58" s="22"/>
      <c r="O58" s="22"/>
      <c r="P58" s="22"/>
      <c r="Q58" s="22"/>
      <c r="R58" s="22"/>
      <c r="S58" s="22"/>
      <c r="T58" s="22"/>
      <c r="U58" s="22">
        <v>26.3</v>
      </c>
      <c r="V58" s="22">
        <f>U58</f>
        <v>26.3</v>
      </c>
      <c r="W58" s="22">
        <v>400.6</v>
      </c>
      <c r="X58" s="22">
        <f>W58</f>
        <v>400.6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>
        <v>15.5</v>
      </c>
      <c r="AJ58" s="22">
        <f>AI58</f>
        <v>15.5</v>
      </c>
      <c r="AK58" s="22"/>
      <c r="AL58" s="22"/>
      <c r="AM58" s="22"/>
      <c r="AN58" s="22"/>
      <c r="AO58" s="22"/>
      <c r="AP58" s="22"/>
      <c r="AQ58" s="22"/>
      <c r="AR58" s="22">
        <f>AQ58</f>
        <v>0</v>
      </c>
      <c r="AS58" s="22"/>
      <c r="AT58" s="22">
        <f>AS58</f>
        <v>0</v>
      </c>
      <c r="AU58" s="22"/>
      <c r="AV58" s="22">
        <f>AU58</f>
        <v>0</v>
      </c>
      <c r="AW58" s="22"/>
      <c r="AX58" s="22">
        <f>AW58</f>
        <v>0</v>
      </c>
      <c r="AY58" s="22"/>
      <c r="AZ58" s="22">
        <f>AY58</f>
        <v>0</v>
      </c>
      <c r="BA58" s="22"/>
      <c r="BB58" s="22">
        <f>BA58</f>
        <v>0</v>
      </c>
      <c r="BC58" s="22"/>
      <c r="BD58" s="22">
        <f>BC58</f>
        <v>0</v>
      </c>
      <c r="BE58" s="22"/>
      <c r="BF58" s="22">
        <f>BE58</f>
        <v>0</v>
      </c>
      <c r="BG58" s="22"/>
      <c r="BH58" s="22">
        <f>BG58</f>
        <v>0</v>
      </c>
      <c r="BI58" s="22">
        <v>64.5</v>
      </c>
      <c r="BJ58" s="22">
        <f>BI58</f>
        <v>64.5</v>
      </c>
      <c r="BK58" s="22">
        <v>121.7</v>
      </c>
      <c r="BL58" s="22">
        <f>BK58</f>
        <v>121.7</v>
      </c>
      <c r="BM58" s="22">
        <v>117.6</v>
      </c>
      <c r="BN58" s="22">
        <f>BM58</f>
        <v>117.6</v>
      </c>
      <c r="BO58" s="22">
        <v>380</v>
      </c>
      <c r="BP58" s="22">
        <f>BO58</f>
        <v>380</v>
      </c>
      <c r="BQ58" s="22">
        <v>102.1</v>
      </c>
      <c r="BR58" s="22">
        <f>BQ58</f>
        <v>102.1</v>
      </c>
      <c r="BS58" s="22">
        <v>30.5</v>
      </c>
      <c r="BT58" s="22">
        <f>BS58</f>
        <v>30.5</v>
      </c>
      <c r="BU58" s="22"/>
      <c r="BV58" s="22">
        <f>BU58</f>
        <v>0</v>
      </c>
      <c r="BW58" s="22">
        <v>41.9</v>
      </c>
      <c r="BX58" s="22">
        <f>BW58</f>
        <v>41.9</v>
      </c>
      <c r="BY58" s="22"/>
      <c r="BZ58" s="22">
        <f>BY58</f>
        <v>0</v>
      </c>
      <c r="CA58" s="22"/>
      <c r="CB58" s="22">
        <f>CA58</f>
        <v>0</v>
      </c>
      <c r="CC58" s="22"/>
      <c r="CD58" s="22">
        <f>CC58</f>
        <v>0</v>
      </c>
      <c r="CE58" s="22">
        <v>48.7</v>
      </c>
      <c r="CF58" s="22">
        <f>CE58</f>
        <v>48.7</v>
      </c>
      <c r="CG58" s="22"/>
      <c r="CH58" s="22"/>
      <c r="CI58" s="22">
        <v>262.5</v>
      </c>
      <c r="CJ58" s="22">
        <f>CI58</f>
        <v>262.5</v>
      </c>
      <c r="CK58" s="22"/>
      <c r="CL58" s="22">
        <f>CK58</f>
        <v>0</v>
      </c>
      <c r="CM58" s="22">
        <v>88.4</v>
      </c>
      <c r="CN58" s="22">
        <f>CM58</f>
        <v>88.4</v>
      </c>
      <c r="CO58" s="22">
        <v>83.5</v>
      </c>
      <c r="CP58" s="22">
        <f>CO58</f>
        <v>83.5</v>
      </c>
      <c r="CQ58" s="22">
        <v>278.4</v>
      </c>
      <c r="CR58" s="22">
        <f>CQ58</f>
        <v>278.4</v>
      </c>
      <c r="CS58" s="22"/>
      <c r="CT58" s="22">
        <f>CS58</f>
        <v>0</v>
      </c>
      <c r="CU58" s="22">
        <v>0</v>
      </c>
      <c r="CV58" s="22">
        <f>CU58</f>
        <v>0</v>
      </c>
      <c r="CW58" s="22"/>
      <c r="CX58" s="22">
        <f>CW58</f>
        <v>0</v>
      </c>
      <c r="CY58" s="22"/>
      <c r="CZ58" s="28">
        <f>CY58</f>
        <v>0</v>
      </c>
      <c r="DA58" s="22"/>
      <c r="DB58" s="28">
        <f>DA58</f>
        <v>0</v>
      </c>
      <c r="DC58" s="22">
        <v>28.9</v>
      </c>
      <c r="DD58" s="28">
        <f>DC58</f>
        <v>28.9</v>
      </c>
      <c r="DE58" s="22">
        <v>93.3</v>
      </c>
      <c r="DF58" s="22">
        <f>DE58</f>
        <v>93.3</v>
      </c>
      <c r="DG58" s="22">
        <v>70</v>
      </c>
      <c r="DH58" s="22">
        <f>DG58</f>
        <v>70</v>
      </c>
      <c r="DI58" s="22">
        <v>46.5</v>
      </c>
      <c r="DJ58" s="22">
        <f>DI58</f>
        <v>46.5</v>
      </c>
      <c r="DK58" s="22"/>
      <c r="DL58" s="22">
        <f>DK58</f>
        <v>0</v>
      </c>
      <c r="DM58" s="22">
        <v>174.4</v>
      </c>
      <c r="DN58" s="22">
        <f>DM58</f>
        <v>174.4</v>
      </c>
      <c r="DO58" s="22"/>
      <c r="DP58" s="22">
        <f>DO58</f>
        <v>0</v>
      </c>
      <c r="DQ58" s="22">
        <v>57.1</v>
      </c>
      <c r="DR58" s="22">
        <f>DQ58</f>
        <v>57.1</v>
      </c>
      <c r="DS58" s="22">
        <v>169.3</v>
      </c>
      <c r="DT58" s="22">
        <f>DS58</f>
        <v>169.3</v>
      </c>
      <c r="DU58" s="22">
        <v>171</v>
      </c>
      <c r="DV58" s="22">
        <f>DU58</f>
        <v>171</v>
      </c>
      <c r="DW58" s="22">
        <v>45.2</v>
      </c>
      <c r="DX58" s="22">
        <f>DW58</f>
        <v>45.2</v>
      </c>
      <c r="DY58" s="22">
        <v>45.8</v>
      </c>
      <c r="DZ58" s="22">
        <f>DY58</f>
        <v>45.8</v>
      </c>
      <c r="EA58" s="22">
        <v>253.2</v>
      </c>
      <c r="EB58" s="22">
        <f>EA58</f>
        <v>253.2</v>
      </c>
      <c r="EC58" s="22">
        <v>140.7</v>
      </c>
      <c r="ED58" s="22">
        <f>EC58</f>
        <v>140.7</v>
      </c>
      <c r="EE58" s="22"/>
      <c r="EF58" s="22">
        <f>EE58</f>
        <v>0</v>
      </c>
      <c r="EG58" s="22"/>
      <c r="EH58" s="22">
        <f>EG58</f>
        <v>0</v>
      </c>
      <c r="EI58" s="22">
        <v>0</v>
      </c>
      <c r="EJ58" s="28">
        <f>EI58</f>
        <v>0</v>
      </c>
      <c r="EK58" s="22"/>
      <c r="EL58" s="22">
        <f>EK58</f>
        <v>0</v>
      </c>
      <c r="EM58" s="22">
        <v>40</v>
      </c>
      <c r="EN58" s="22">
        <f>EM58</f>
        <v>40</v>
      </c>
      <c r="EO58" s="22"/>
      <c r="EP58" s="22">
        <f>EO58</f>
        <v>0</v>
      </c>
      <c r="EQ58" s="22">
        <v>43</v>
      </c>
      <c r="ER58" s="22">
        <f>EQ58</f>
        <v>43</v>
      </c>
      <c r="ES58" s="22">
        <v>67.4</v>
      </c>
      <c r="ET58" s="22">
        <f>ES58</f>
        <v>67.4</v>
      </c>
      <c r="EU58" s="22">
        <v>30</v>
      </c>
      <c r="EV58" s="22">
        <f>EU58</f>
        <v>30</v>
      </c>
      <c r="EW58" s="22">
        <v>34.3</v>
      </c>
      <c r="EX58" s="22">
        <f>EW58</f>
        <v>34.3</v>
      </c>
      <c r="EY58" s="22">
        <v>241.3</v>
      </c>
      <c r="EZ58" s="22">
        <f>EY58</f>
        <v>241.3</v>
      </c>
      <c r="FA58" s="22">
        <v>0</v>
      </c>
      <c r="FB58" s="22">
        <f>FA58</f>
        <v>0</v>
      </c>
      <c r="FC58" s="22">
        <v>45.4</v>
      </c>
      <c r="FD58" s="22">
        <f>FC58</f>
        <v>45.4</v>
      </c>
      <c r="FE58" s="22">
        <v>20.8</v>
      </c>
      <c r="FF58" s="22">
        <f>FE58</f>
        <v>20.8</v>
      </c>
      <c r="FG58" s="22"/>
      <c r="FH58" s="22">
        <f>FG58</f>
        <v>0</v>
      </c>
      <c r="FI58" s="22"/>
      <c r="FJ58" s="22">
        <f>FI58</f>
        <v>0</v>
      </c>
      <c r="FK58" s="22">
        <v>37.6</v>
      </c>
      <c r="FL58" s="22">
        <f>FK58</f>
        <v>37.6</v>
      </c>
      <c r="FM58" s="22"/>
      <c r="FN58" s="22"/>
      <c r="FO58" s="22">
        <v>270</v>
      </c>
      <c r="FP58" s="22">
        <f>FO58</f>
        <v>270</v>
      </c>
      <c r="FQ58" s="22">
        <v>270</v>
      </c>
      <c r="FR58" s="22">
        <f>FQ58</f>
        <v>270</v>
      </c>
      <c r="FS58" s="22"/>
      <c r="FT58" s="22"/>
      <c r="FU58" s="22"/>
      <c r="FV58" s="22"/>
      <c r="FW58" s="22">
        <v>50.8</v>
      </c>
      <c r="FX58" s="22">
        <f>FW58</f>
        <v>50.8</v>
      </c>
      <c r="FY58" s="22">
        <v>52</v>
      </c>
      <c r="FZ58" s="22">
        <f>FY58</f>
        <v>52</v>
      </c>
      <c r="GA58" s="22">
        <v>84.6</v>
      </c>
      <c r="GB58" s="22">
        <f>GA58</f>
        <v>84.6</v>
      </c>
      <c r="GC58" s="22">
        <v>74.8</v>
      </c>
      <c r="GD58" s="22">
        <f>GC58</f>
        <v>74.8</v>
      </c>
      <c r="GE58" s="22">
        <v>188.8</v>
      </c>
      <c r="GF58" s="22">
        <f>GE58</f>
        <v>188.8</v>
      </c>
      <c r="GG58" s="22">
        <v>49.9</v>
      </c>
      <c r="GH58" s="22">
        <f>GG58</f>
        <v>49.9</v>
      </c>
      <c r="GI58" s="22">
        <v>64.8</v>
      </c>
      <c r="GJ58" s="22">
        <f>GI58</f>
        <v>64.8</v>
      </c>
      <c r="GK58" s="22">
        <v>49.6</v>
      </c>
      <c r="GL58" s="22">
        <f>GK58</f>
        <v>49.6</v>
      </c>
      <c r="GM58" s="22">
        <v>16</v>
      </c>
      <c r="GN58" s="22">
        <f>GM58</f>
        <v>16</v>
      </c>
      <c r="GO58" s="22">
        <v>89.8</v>
      </c>
      <c r="GP58" s="22">
        <f>GO58</f>
        <v>89.8</v>
      </c>
      <c r="GQ58" s="22">
        <v>78.1</v>
      </c>
      <c r="GR58" s="22">
        <f>GQ58</f>
        <v>78.1</v>
      </c>
      <c r="GS58" s="22"/>
      <c r="GT58" s="22"/>
      <c r="GU58" s="22"/>
      <c r="GV58" s="22"/>
      <c r="GW58" s="22">
        <v>170.9</v>
      </c>
      <c r="GX58" s="22">
        <f>GW58</f>
        <v>170.9</v>
      </c>
      <c r="GY58" s="22"/>
      <c r="GZ58" s="22">
        <f>GY58</f>
        <v>0</v>
      </c>
      <c r="HA58" s="22">
        <v>94.5</v>
      </c>
      <c r="HB58" s="22">
        <f>HA58</f>
        <v>94.5</v>
      </c>
      <c r="HC58" s="22">
        <v>212.7</v>
      </c>
      <c r="HD58" s="22">
        <f>HC58</f>
        <v>212.7</v>
      </c>
      <c r="HE58" s="22">
        <v>84</v>
      </c>
      <c r="HF58" s="22">
        <f>HE58</f>
        <v>84</v>
      </c>
      <c r="HG58" s="22">
        <v>19.1</v>
      </c>
      <c r="HH58" s="22">
        <f>HG58</f>
        <v>19.1</v>
      </c>
      <c r="HI58" s="22"/>
      <c r="HJ58" s="22">
        <f>HI58</f>
        <v>0</v>
      </c>
      <c r="HK58" s="22">
        <v>65.2</v>
      </c>
      <c r="HL58" s="22">
        <f>HK58</f>
        <v>65.2</v>
      </c>
      <c r="HM58" s="22"/>
      <c r="HN58" s="22"/>
      <c r="HO58" s="22">
        <v>89.9</v>
      </c>
      <c r="HP58" s="24">
        <f>HO58</f>
        <v>89.9</v>
      </c>
      <c r="HQ58" s="22"/>
      <c r="HR58" s="22"/>
      <c r="HS58" s="22">
        <v>86.7</v>
      </c>
      <c r="HT58" s="22">
        <f>HS58</f>
        <v>86.7</v>
      </c>
      <c r="HU58" s="22"/>
      <c r="HV58" s="22"/>
      <c r="HW58" s="22">
        <v>178.7</v>
      </c>
      <c r="HX58" s="22">
        <f>HW58</f>
        <v>178.7</v>
      </c>
      <c r="HY58" s="22">
        <v>106.5</v>
      </c>
      <c r="HZ58" s="22">
        <f>HY58</f>
        <v>106.5</v>
      </c>
    </row>
    <row r="59" spans="1:234" ht="12.75">
      <c r="A59" s="11"/>
      <c r="B59" s="17" t="s">
        <v>150</v>
      </c>
      <c r="C59" s="21">
        <f aca="true" t="shared" si="191" ref="C59:BN59">C40</f>
        <v>4011</v>
      </c>
      <c r="D59" s="21">
        <f t="shared" si="191"/>
        <v>4009.8</v>
      </c>
      <c r="E59" s="21">
        <f t="shared" si="191"/>
        <v>6563.465158000001</v>
      </c>
      <c r="F59" s="21">
        <f t="shared" si="191"/>
        <v>6554.1</v>
      </c>
      <c r="G59" s="21">
        <f t="shared" si="191"/>
        <v>2768.0542050000004</v>
      </c>
      <c r="H59" s="21">
        <f t="shared" si="191"/>
        <v>2768.0542050000004</v>
      </c>
      <c r="I59" s="21">
        <f t="shared" si="191"/>
        <v>4687.3899858</v>
      </c>
      <c r="J59" s="21">
        <f t="shared" si="191"/>
        <v>4686.6</v>
      </c>
      <c r="K59" s="21">
        <f t="shared" si="191"/>
        <v>4310.0113164</v>
      </c>
      <c r="L59" s="21">
        <f t="shared" si="191"/>
        <v>4306.4</v>
      </c>
      <c r="M59" s="21">
        <f t="shared" si="191"/>
        <v>3247.8251606000003</v>
      </c>
      <c r="N59" s="21">
        <f t="shared" si="191"/>
        <v>3246.7000000000003</v>
      </c>
      <c r="O59" s="21">
        <f t="shared" si="191"/>
        <v>1238.4063768</v>
      </c>
      <c r="P59" s="21">
        <f t="shared" si="191"/>
        <v>1238.0063768</v>
      </c>
      <c r="Q59" s="21">
        <f t="shared" si="191"/>
        <v>6438.275327</v>
      </c>
      <c r="R59" s="21">
        <f t="shared" si="191"/>
        <v>6436.9</v>
      </c>
      <c r="S59" s="21">
        <f t="shared" si="191"/>
        <v>1638.3211294</v>
      </c>
      <c r="T59" s="21">
        <f t="shared" si="191"/>
        <v>1637.7</v>
      </c>
      <c r="U59" s="21">
        <f t="shared" si="191"/>
        <v>1444.818751</v>
      </c>
      <c r="V59" s="21">
        <f t="shared" si="191"/>
        <v>1443.4</v>
      </c>
      <c r="W59" s="21">
        <f t="shared" si="191"/>
        <v>7335.9</v>
      </c>
      <c r="X59" s="21">
        <f t="shared" si="191"/>
        <v>7335</v>
      </c>
      <c r="Y59" s="21">
        <f t="shared" si="191"/>
        <v>1185.3371226</v>
      </c>
      <c r="Z59" s="21">
        <f t="shared" si="191"/>
        <v>1184.7</v>
      </c>
      <c r="AA59" s="21">
        <f t="shared" si="191"/>
        <v>1185.8205721999996</v>
      </c>
      <c r="AB59" s="21">
        <f t="shared" si="191"/>
        <v>1185.0999999999997</v>
      </c>
      <c r="AC59" s="21">
        <f t="shared" si="191"/>
        <v>1205.3300998</v>
      </c>
      <c r="AD59" s="21">
        <f t="shared" si="191"/>
        <v>1204.3999999999999</v>
      </c>
      <c r="AE59" s="21">
        <f t="shared" si="191"/>
        <v>1205.1753359999998</v>
      </c>
      <c r="AF59" s="21">
        <f t="shared" si="191"/>
        <v>1203.7999999999997</v>
      </c>
      <c r="AG59" s="21">
        <f t="shared" si="191"/>
        <v>1206.1040217999998</v>
      </c>
      <c r="AH59" s="21">
        <f t="shared" si="191"/>
        <v>1205.1999999999998</v>
      </c>
      <c r="AI59" s="21">
        <f t="shared" si="191"/>
        <v>1221.4274919999998</v>
      </c>
      <c r="AJ59" s="21">
        <f t="shared" si="191"/>
        <v>1220.5</v>
      </c>
      <c r="AK59" s="21">
        <f t="shared" si="191"/>
        <v>1325.7908797999996</v>
      </c>
      <c r="AL59" s="21">
        <f t="shared" si="191"/>
        <v>1324.8999999999999</v>
      </c>
      <c r="AM59" s="21">
        <f t="shared" si="191"/>
        <v>1242.7483543999997</v>
      </c>
      <c r="AN59" s="21">
        <f t="shared" si="191"/>
        <v>1241.7</v>
      </c>
      <c r="AO59" s="21">
        <f t="shared" si="191"/>
        <v>1242.5300998</v>
      </c>
      <c r="AP59" s="22">
        <f t="shared" si="191"/>
        <v>1241.8</v>
      </c>
      <c r="AQ59" s="21">
        <f t="shared" si="191"/>
        <v>1244.2839599999998</v>
      </c>
      <c r="AR59" s="21">
        <f t="shared" si="191"/>
        <v>1243.4999999999998</v>
      </c>
      <c r="AS59" s="21">
        <f t="shared" si="191"/>
        <v>1244.0969989999999</v>
      </c>
      <c r="AT59" s="21">
        <f t="shared" si="191"/>
        <v>1243.3999999999996</v>
      </c>
      <c r="AU59" s="21">
        <f t="shared" si="191"/>
        <v>1328.3266913999998</v>
      </c>
      <c r="AV59" s="21">
        <f t="shared" si="191"/>
        <v>1327.6999999999996</v>
      </c>
      <c r="AW59" s="21">
        <f t="shared" si="191"/>
        <v>1221.2310034</v>
      </c>
      <c r="AX59" s="21">
        <f t="shared" si="191"/>
        <v>1220.4999999999998</v>
      </c>
      <c r="AY59" s="21">
        <f t="shared" si="191"/>
        <v>1222.5422351999998</v>
      </c>
      <c r="AZ59" s="21">
        <f t="shared" si="191"/>
        <v>1221.5999999999997</v>
      </c>
      <c r="BA59" s="21">
        <f t="shared" si="191"/>
        <v>1222.1405309999998</v>
      </c>
      <c r="BB59" s="21">
        <f t="shared" si="191"/>
        <v>1221.0999999999997</v>
      </c>
      <c r="BC59" s="21">
        <f t="shared" si="191"/>
        <v>1217.6215788</v>
      </c>
      <c r="BD59" s="21">
        <f t="shared" si="191"/>
        <v>1216.7999999999997</v>
      </c>
      <c r="BE59" s="21">
        <f t="shared" si="191"/>
        <v>1241.9613934</v>
      </c>
      <c r="BF59" s="21">
        <f t="shared" si="191"/>
        <v>1241</v>
      </c>
      <c r="BG59" s="21">
        <f t="shared" si="191"/>
        <v>1222.1640011999998</v>
      </c>
      <c r="BH59" s="21">
        <f t="shared" si="191"/>
        <v>1221.3</v>
      </c>
      <c r="BI59" s="21">
        <f t="shared" si="191"/>
        <v>2163.4235780000004</v>
      </c>
      <c r="BJ59" s="21">
        <f t="shared" si="191"/>
        <v>2162.5000000000005</v>
      </c>
      <c r="BK59" s="21">
        <f t="shared" si="191"/>
        <v>2022.8715250000002</v>
      </c>
      <c r="BL59" s="21">
        <f t="shared" si="191"/>
        <v>2022.0000000000005</v>
      </c>
      <c r="BM59" s="21">
        <f t="shared" si="191"/>
        <v>1929.3775412</v>
      </c>
      <c r="BN59" s="21">
        <f t="shared" si="191"/>
        <v>1928.1000000000001</v>
      </c>
      <c r="BO59" s="21">
        <f aca="true" t="shared" si="192" ref="BO59:DZ59">BO40</f>
        <v>7198.0347914</v>
      </c>
      <c r="BP59" s="21">
        <f t="shared" si="192"/>
        <v>7197.100000000001</v>
      </c>
      <c r="BQ59" s="21">
        <f t="shared" si="192"/>
        <v>3100.1413457999997</v>
      </c>
      <c r="BR59" s="21">
        <f t="shared" si="192"/>
        <v>3099.4999999999995</v>
      </c>
      <c r="BS59" s="21">
        <f t="shared" si="192"/>
        <v>3061.059268</v>
      </c>
      <c r="BT59" s="21">
        <f t="shared" si="192"/>
        <v>3060.2</v>
      </c>
      <c r="BU59" s="21">
        <f t="shared" si="192"/>
        <v>4349.1877432</v>
      </c>
      <c r="BV59" s="21">
        <f t="shared" si="192"/>
        <v>4348.1</v>
      </c>
      <c r="BW59" s="21">
        <f t="shared" si="192"/>
        <v>1687.3692028</v>
      </c>
      <c r="BX59" s="21">
        <f t="shared" si="192"/>
        <v>1686.1</v>
      </c>
      <c r="BY59" s="21">
        <f t="shared" si="192"/>
        <v>1974.0000000000002</v>
      </c>
      <c r="BZ59" s="21">
        <f t="shared" si="192"/>
        <v>1973.1</v>
      </c>
      <c r="CA59" s="21">
        <f t="shared" si="192"/>
        <v>2123.7000000000003</v>
      </c>
      <c r="CB59" s="21">
        <f t="shared" si="192"/>
        <v>2123.1000000000004</v>
      </c>
      <c r="CC59" s="21">
        <f t="shared" si="192"/>
        <v>2011.1000000000001</v>
      </c>
      <c r="CD59" s="21">
        <f t="shared" si="192"/>
        <v>2010.3999999999999</v>
      </c>
      <c r="CE59" s="21">
        <f t="shared" si="192"/>
        <v>1584.5065126000002</v>
      </c>
      <c r="CF59" s="21">
        <f t="shared" si="192"/>
        <v>1583.7</v>
      </c>
      <c r="CG59" s="21">
        <f t="shared" si="192"/>
        <v>1067.606640015</v>
      </c>
      <c r="CH59" s="21">
        <f t="shared" si="192"/>
        <v>1066.8999999999999</v>
      </c>
      <c r="CI59" s="21">
        <f t="shared" si="192"/>
        <v>6671.258491</v>
      </c>
      <c r="CJ59" s="21">
        <f t="shared" si="192"/>
        <v>6670.1</v>
      </c>
      <c r="CK59" s="21">
        <f t="shared" si="192"/>
        <v>6308.800000000001</v>
      </c>
      <c r="CL59" s="21">
        <f t="shared" si="192"/>
        <v>6308</v>
      </c>
      <c r="CM59" s="21">
        <f t="shared" si="192"/>
        <v>3305.3163306</v>
      </c>
      <c r="CN59" s="21">
        <f t="shared" si="192"/>
        <v>3304.1</v>
      </c>
      <c r="CO59" s="21">
        <f t="shared" si="192"/>
        <v>6469.582509000001</v>
      </c>
      <c r="CP59" s="21">
        <f t="shared" si="192"/>
        <v>6468.800000000001</v>
      </c>
      <c r="CQ59" s="21">
        <f t="shared" si="192"/>
        <v>3467.2553446</v>
      </c>
      <c r="CR59" s="21">
        <f t="shared" si="192"/>
        <v>3439.4</v>
      </c>
      <c r="CS59" s="21">
        <f t="shared" si="192"/>
        <v>4106.0731732</v>
      </c>
      <c r="CT59" s="21">
        <f t="shared" si="192"/>
        <v>4105.400000000001</v>
      </c>
      <c r="CU59" s="21">
        <f t="shared" si="192"/>
        <v>3568.349703</v>
      </c>
      <c r="CV59" s="21">
        <f t="shared" si="192"/>
        <v>3567.7999999999997</v>
      </c>
      <c r="CW59" s="21">
        <f t="shared" si="192"/>
        <v>1574.0370056</v>
      </c>
      <c r="CX59" s="21">
        <f t="shared" si="192"/>
        <v>1573.3</v>
      </c>
      <c r="CY59" s="21">
        <f t="shared" si="192"/>
        <v>7841.799999999999</v>
      </c>
      <c r="CZ59" s="21">
        <f t="shared" si="192"/>
        <v>7840.6</v>
      </c>
      <c r="DA59" s="21">
        <f t="shared" si="192"/>
        <v>2393.4999999999995</v>
      </c>
      <c r="DB59" s="21">
        <f t="shared" si="192"/>
        <v>2392.9</v>
      </c>
      <c r="DC59" s="21">
        <f t="shared" si="192"/>
        <v>1660.7</v>
      </c>
      <c r="DD59" s="21">
        <f t="shared" si="192"/>
        <v>1660.2000000000003</v>
      </c>
      <c r="DE59" s="21">
        <f t="shared" si="192"/>
        <v>3630.0625172</v>
      </c>
      <c r="DF59" s="21">
        <f t="shared" si="192"/>
        <v>3629.5625172</v>
      </c>
      <c r="DG59" s="21">
        <f t="shared" si="192"/>
        <v>3779.4067468</v>
      </c>
      <c r="DH59" s="21">
        <f t="shared" si="192"/>
        <v>3779.4067468</v>
      </c>
      <c r="DI59" s="21">
        <f t="shared" si="192"/>
        <v>1638.236308</v>
      </c>
      <c r="DJ59" s="21">
        <f t="shared" si="192"/>
        <v>1638.236308</v>
      </c>
      <c r="DK59" s="21">
        <f t="shared" si="192"/>
        <v>1443</v>
      </c>
      <c r="DL59" s="21">
        <f t="shared" si="192"/>
        <v>1443</v>
      </c>
      <c r="DM59" s="21">
        <f t="shared" si="192"/>
        <v>1634.4067186000002</v>
      </c>
      <c r="DN59" s="21">
        <f t="shared" si="192"/>
        <v>1634.4067186000002</v>
      </c>
      <c r="DO59" s="21">
        <f t="shared" si="192"/>
        <v>1730.3160402</v>
      </c>
      <c r="DP59" s="21">
        <f t="shared" si="192"/>
        <v>1730.3160402</v>
      </c>
      <c r="DQ59" s="21">
        <f t="shared" si="192"/>
        <v>1498.414542</v>
      </c>
      <c r="DR59" s="21">
        <f t="shared" si="192"/>
        <v>1498.414542</v>
      </c>
      <c r="DS59" s="21">
        <f t="shared" si="192"/>
        <v>3438.4226652000007</v>
      </c>
      <c r="DT59" s="21">
        <f t="shared" si="192"/>
        <v>3438.4226652000007</v>
      </c>
      <c r="DU59" s="21">
        <f t="shared" si="192"/>
        <v>3679.8301234</v>
      </c>
      <c r="DV59" s="21">
        <f t="shared" si="192"/>
        <v>3679.8301234</v>
      </c>
      <c r="DW59" s="21">
        <f t="shared" si="192"/>
        <v>3275.6385788</v>
      </c>
      <c r="DX59" s="21">
        <f t="shared" si="192"/>
        <v>3274.6</v>
      </c>
      <c r="DY59" s="21">
        <f t="shared" si="192"/>
        <v>3393.6524184</v>
      </c>
      <c r="DZ59" s="21">
        <f t="shared" si="192"/>
        <v>3392.7000000000003</v>
      </c>
      <c r="EA59" s="21">
        <f aca="true" t="shared" si="193" ref="EA59:GL59">EA40</f>
        <v>7195.6917509999985</v>
      </c>
      <c r="EB59" s="21">
        <f t="shared" si="193"/>
        <v>7194.7</v>
      </c>
      <c r="EC59" s="21">
        <f t="shared" si="193"/>
        <v>6892.980804799999</v>
      </c>
      <c r="ED59" s="21">
        <f t="shared" si="193"/>
        <v>6891.199999999999</v>
      </c>
      <c r="EE59" s="21">
        <f t="shared" si="193"/>
        <v>2514.5183015999996</v>
      </c>
      <c r="EF59" s="21">
        <f t="shared" si="193"/>
        <v>2513.8</v>
      </c>
      <c r="EG59" s="21">
        <f t="shared" si="193"/>
        <v>3863.5682338</v>
      </c>
      <c r="EH59" s="21">
        <f t="shared" si="193"/>
        <v>3863.1</v>
      </c>
      <c r="EI59" s="21">
        <f t="shared" si="193"/>
        <v>2143.0999999999995</v>
      </c>
      <c r="EJ59" s="21">
        <f t="shared" si="193"/>
        <v>2142.4999999999995</v>
      </c>
      <c r="EK59" s="21">
        <f t="shared" si="193"/>
        <v>2601.6957350000002</v>
      </c>
      <c r="EL59" s="21">
        <f t="shared" si="193"/>
        <v>2600.7999999999997</v>
      </c>
      <c r="EM59" s="21">
        <f t="shared" si="193"/>
        <v>3365.8915354</v>
      </c>
      <c r="EN59" s="21">
        <f t="shared" si="193"/>
        <v>3365</v>
      </c>
      <c r="EO59" s="21">
        <f t="shared" si="193"/>
        <v>2604.1617306</v>
      </c>
      <c r="EP59" s="21">
        <f t="shared" si="193"/>
        <v>2603.1</v>
      </c>
      <c r="EQ59" s="21">
        <f t="shared" si="193"/>
        <v>1164.5578819999998</v>
      </c>
      <c r="ER59" s="21">
        <f t="shared" si="193"/>
        <v>1163.8</v>
      </c>
      <c r="ES59" s="21">
        <f t="shared" si="193"/>
        <v>2124.4492862</v>
      </c>
      <c r="ET59" s="21">
        <f t="shared" si="193"/>
        <v>2123.5</v>
      </c>
      <c r="EU59" s="21">
        <f t="shared" si="193"/>
        <v>2484.541945</v>
      </c>
      <c r="EV59" s="21">
        <f t="shared" si="193"/>
        <v>2483.2999999999997</v>
      </c>
      <c r="EW59" s="21">
        <f t="shared" si="193"/>
        <v>1268.0999999999997</v>
      </c>
      <c r="EX59" s="21">
        <f t="shared" si="193"/>
        <v>1267.3999999999996</v>
      </c>
      <c r="EY59" s="21">
        <f t="shared" si="193"/>
        <v>3726.3398475999998</v>
      </c>
      <c r="EZ59" s="21">
        <f t="shared" si="193"/>
        <v>3725.5000000000005</v>
      </c>
      <c r="FA59" s="21">
        <f t="shared" si="193"/>
        <v>2404.5462569999995</v>
      </c>
      <c r="FB59" s="21">
        <f t="shared" si="193"/>
        <v>2403.9999999999995</v>
      </c>
      <c r="FC59" s="21">
        <f t="shared" si="193"/>
        <v>2466.7063394</v>
      </c>
      <c r="FD59" s="21">
        <f t="shared" si="193"/>
        <v>2465.6</v>
      </c>
      <c r="FE59" s="21">
        <f t="shared" si="193"/>
        <v>2430.9627044000003</v>
      </c>
      <c r="FF59" s="21">
        <f t="shared" si="193"/>
        <v>2430</v>
      </c>
      <c r="FG59" s="21">
        <f t="shared" si="193"/>
        <v>2448</v>
      </c>
      <c r="FH59" s="21">
        <f t="shared" si="193"/>
        <v>2445.9</v>
      </c>
      <c r="FI59" s="21">
        <f t="shared" si="193"/>
        <v>2297.4772042</v>
      </c>
      <c r="FJ59" s="21">
        <f t="shared" si="193"/>
        <v>2296.6000000000004</v>
      </c>
      <c r="FK59" s="21">
        <f t="shared" si="193"/>
        <v>2199.1115082</v>
      </c>
      <c r="FL59" s="21">
        <f t="shared" si="193"/>
        <v>2198.4</v>
      </c>
      <c r="FM59" s="21">
        <f t="shared" si="193"/>
        <v>1715.2541833999999</v>
      </c>
      <c r="FN59" s="21">
        <f t="shared" si="193"/>
        <v>1714.6999999999998</v>
      </c>
      <c r="FO59" s="21">
        <f t="shared" si="193"/>
        <v>3710.3363361999996</v>
      </c>
      <c r="FP59" s="21">
        <f t="shared" si="193"/>
        <v>3708.1999999999994</v>
      </c>
      <c r="FQ59" s="21">
        <f t="shared" si="193"/>
        <v>3938.813685400001</v>
      </c>
      <c r="FR59" s="21">
        <f t="shared" si="193"/>
        <v>3938.0000000000005</v>
      </c>
      <c r="FS59" s="21">
        <f t="shared" si="193"/>
        <v>4210.339225000001</v>
      </c>
      <c r="FT59" s="21">
        <f t="shared" si="193"/>
        <v>4209.9</v>
      </c>
      <c r="FU59" s="21">
        <f t="shared" si="193"/>
        <v>3691.4815724</v>
      </c>
      <c r="FV59" s="21">
        <f t="shared" si="193"/>
        <v>3690.3999999999996</v>
      </c>
      <c r="FW59" s="21">
        <f t="shared" si="193"/>
        <v>5533.0852244</v>
      </c>
      <c r="FX59" s="21">
        <f t="shared" si="193"/>
        <v>5531.5</v>
      </c>
      <c r="FY59" s="21">
        <f t="shared" si="193"/>
        <v>4566.812435399999</v>
      </c>
      <c r="FZ59" s="21">
        <f t="shared" si="193"/>
        <v>4566.299999999999</v>
      </c>
      <c r="GA59" s="21">
        <f t="shared" si="193"/>
        <v>5806.6809124</v>
      </c>
      <c r="GB59" s="21">
        <f t="shared" si="193"/>
        <v>5805.799999999999</v>
      </c>
      <c r="GC59" s="21">
        <f t="shared" si="193"/>
        <v>3044.0876916</v>
      </c>
      <c r="GD59" s="21">
        <f t="shared" si="193"/>
        <v>3043.5</v>
      </c>
      <c r="GE59" s="21">
        <f t="shared" si="193"/>
        <v>3875.6537762</v>
      </c>
      <c r="GF59" s="21">
        <f t="shared" si="193"/>
        <v>3875.2</v>
      </c>
      <c r="GG59" s="21">
        <f t="shared" si="193"/>
        <v>1256.4239805999998</v>
      </c>
      <c r="GH59" s="21">
        <f t="shared" si="193"/>
        <v>1255.1999999999998</v>
      </c>
      <c r="GI59" s="22">
        <f t="shared" si="193"/>
        <v>2354.0514725999997</v>
      </c>
      <c r="GJ59" s="22">
        <f t="shared" si="193"/>
        <v>2352.9</v>
      </c>
      <c r="GK59" s="21">
        <f t="shared" si="193"/>
        <v>2793.4857251999997</v>
      </c>
      <c r="GL59" s="21">
        <f t="shared" si="193"/>
        <v>2793</v>
      </c>
      <c r="GM59" s="21">
        <f aca="true" t="shared" si="194" ref="GM59:HZ59">GM40</f>
        <v>1702.6979747599999</v>
      </c>
      <c r="GN59" s="21">
        <f t="shared" si="194"/>
        <v>1701.8999999999996</v>
      </c>
      <c r="GO59" s="21">
        <f t="shared" si="194"/>
        <v>2770.8371368</v>
      </c>
      <c r="GP59" s="21">
        <f t="shared" si="194"/>
        <v>2769.7999999999997</v>
      </c>
      <c r="GQ59" s="21">
        <f t="shared" si="194"/>
        <v>2424.7226837999997</v>
      </c>
      <c r="GR59" s="21">
        <f t="shared" si="194"/>
        <v>2423.8999999999996</v>
      </c>
      <c r="GS59" s="21">
        <f t="shared" si="194"/>
        <v>4670.0376426</v>
      </c>
      <c r="GT59" s="21">
        <f t="shared" si="194"/>
        <v>4669.400000000001</v>
      </c>
      <c r="GU59" s="21">
        <f t="shared" si="194"/>
        <v>2193.2</v>
      </c>
      <c r="GV59" s="21">
        <f t="shared" si="194"/>
        <v>2192.2999999999997</v>
      </c>
      <c r="GW59" s="21">
        <f t="shared" si="194"/>
        <v>3441.2072946000008</v>
      </c>
      <c r="GX59" s="21">
        <f t="shared" si="194"/>
        <v>3440.4000000000005</v>
      </c>
      <c r="GY59" s="21">
        <f t="shared" si="194"/>
        <v>3079.5482188</v>
      </c>
      <c r="GZ59" s="21">
        <f t="shared" si="194"/>
        <v>3078.6000000000004</v>
      </c>
      <c r="HA59" s="21">
        <f t="shared" si="194"/>
        <v>3666.1693434</v>
      </c>
      <c r="HB59" s="21">
        <f t="shared" si="194"/>
        <v>3665.6000000000004</v>
      </c>
      <c r="HC59" s="21">
        <f t="shared" si="194"/>
        <v>3567.6120748000003</v>
      </c>
      <c r="HD59" s="21">
        <f t="shared" si="194"/>
        <v>3566.9</v>
      </c>
      <c r="HE59" s="21">
        <f t="shared" si="194"/>
        <v>2503.3106513999996</v>
      </c>
      <c r="HF59" s="21">
        <f t="shared" si="194"/>
        <v>2502.5999999999995</v>
      </c>
      <c r="HG59" s="21">
        <f t="shared" si="194"/>
        <v>6041.254136800001</v>
      </c>
      <c r="HH59" s="21">
        <f t="shared" si="194"/>
        <v>6040.200000000001</v>
      </c>
      <c r="HI59" s="21">
        <f t="shared" si="194"/>
        <v>2858.0003748</v>
      </c>
      <c r="HJ59" s="21">
        <f t="shared" si="194"/>
        <v>2856.1</v>
      </c>
      <c r="HK59" s="21">
        <f t="shared" si="194"/>
        <v>2777.1999999999994</v>
      </c>
      <c r="HL59" s="21">
        <f t="shared" si="194"/>
        <v>2776.0999999999995</v>
      </c>
      <c r="HM59" s="21">
        <f t="shared" si="194"/>
        <v>3775.0574887999996</v>
      </c>
      <c r="HN59" s="21">
        <f t="shared" si="194"/>
        <v>3774.1</v>
      </c>
      <c r="HO59" s="21">
        <f t="shared" si="194"/>
        <v>2539.7157639999996</v>
      </c>
      <c r="HP59" s="21">
        <f t="shared" si="194"/>
        <v>2538.3999999999996</v>
      </c>
      <c r="HQ59" s="21">
        <f t="shared" si="194"/>
        <v>2534.7</v>
      </c>
      <c r="HR59" s="21">
        <f t="shared" si="194"/>
        <v>2533.4999999999995</v>
      </c>
      <c r="HS59" s="21">
        <f t="shared" si="194"/>
        <v>2454.7999999999993</v>
      </c>
      <c r="HT59" s="21">
        <f t="shared" si="194"/>
        <v>2453.6999999999994</v>
      </c>
      <c r="HU59" s="21">
        <f t="shared" si="194"/>
        <v>1872.0000000000002</v>
      </c>
      <c r="HV59" s="21">
        <f t="shared" si="194"/>
        <v>1871.6</v>
      </c>
      <c r="HW59" s="21">
        <f t="shared" si="194"/>
        <v>3169.5999999999995</v>
      </c>
      <c r="HX59" s="21">
        <f t="shared" si="194"/>
        <v>3168.8999999999996</v>
      </c>
      <c r="HY59" s="21">
        <f t="shared" si="194"/>
        <v>3284.4000000000005</v>
      </c>
      <c r="HZ59" s="21">
        <f t="shared" si="194"/>
        <v>3283.1000000000004</v>
      </c>
    </row>
    <row r="60" spans="1:234" s="9" customFormat="1" ht="12.75">
      <c r="A60" s="29" t="s">
        <v>218</v>
      </c>
      <c r="B60" s="26" t="s">
        <v>219</v>
      </c>
      <c r="C60" s="22"/>
      <c r="D60" s="22">
        <f aca="true" t="shared" si="195" ref="D60:BO60">D66</f>
        <v>1.2</v>
      </c>
      <c r="E60" s="22">
        <f t="shared" si="195"/>
        <v>1159.3000000000002</v>
      </c>
      <c r="F60" s="22">
        <f t="shared" si="195"/>
        <v>1168.6000000000001</v>
      </c>
      <c r="G60" s="22">
        <f t="shared" si="195"/>
        <v>400</v>
      </c>
      <c r="H60" s="22">
        <f t="shared" si="195"/>
        <v>400</v>
      </c>
      <c r="I60" s="22"/>
      <c r="J60" s="22">
        <f t="shared" si="195"/>
        <v>0.8</v>
      </c>
      <c r="K60" s="22">
        <f t="shared" si="195"/>
        <v>323.3</v>
      </c>
      <c r="L60" s="22">
        <f t="shared" si="195"/>
        <v>326.9</v>
      </c>
      <c r="M60" s="22"/>
      <c r="N60" s="22">
        <f t="shared" si="195"/>
        <v>1.1</v>
      </c>
      <c r="O60" s="22">
        <f t="shared" si="195"/>
        <v>18.5</v>
      </c>
      <c r="P60" s="22">
        <f t="shared" si="195"/>
        <v>18.9</v>
      </c>
      <c r="Q60" s="22">
        <f t="shared" si="195"/>
        <v>1829.7</v>
      </c>
      <c r="R60" s="22">
        <f t="shared" si="195"/>
        <v>1831</v>
      </c>
      <c r="S60" s="22">
        <f t="shared" si="195"/>
        <v>161.3</v>
      </c>
      <c r="T60" s="22">
        <f t="shared" si="195"/>
        <v>161.9</v>
      </c>
      <c r="U60" s="22">
        <f t="shared" si="195"/>
        <v>76.3</v>
      </c>
      <c r="V60" s="22">
        <f t="shared" si="195"/>
        <v>77.7</v>
      </c>
      <c r="W60" s="22">
        <f t="shared" si="195"/>
        <v>331.7</v>
      </c>
      <c r="X60" s="22">
        <f t="shared" si="195"/>
        <v>332.6</v>
      </c>
      <c r="Y60" s="22">
        <f t="shared" si="195"/>
        <v>5.1</v>
      </c>
      <c r="Z60" s="22">
        <f t="shared" si="195"/>
        <v>5.8</v>
      </c>
      <c r="AA60" s="22">
        <f t="shared" si="195"/>
        <v>5</v>
      </c>
      <c r="AB60" s="22">
        <f t="shared" si="195"/>
        <v>5.7</v>
      </c>
      <c r="AC60" s="22">
        <f t="shared" si="195"/>
        <v>5</v>
      </c>
      <c r="AD60" s="22">
        <f t="shared" si="195"/>
        <v>5.9</v>
      </c>
      <c r="AE60" s="22">
        <f t="shared" si="195"/>
        <v>4.9</v>
      </c>
      <c r="AF60" s="22">
        <f t="shared" si="195"/>
        <v>6.3</v>
      </c>
      <c r="AG60" s="22">
        <f t="shared" si="195"/>
        <v>4.9</v>
      </c>
      <c r="AH60" s="22">
        <f t="shared" si="195"/>
        <v>5.8</v>
      </c>
      <c r="AI60" s="22">
        <f t="shared" si="195"/>
        <v>5.1</v>
      </c>
      <c r="AJ60" s="22">
        <f t="shared" si="195"/>
        <v>6</v>
      </c>
      <c r="AK60" s="22">
        <f t="shared" si="195"/>
        <v>7.7</v>
      </c>
      <c r="AL60" s="22">
        <f t="shared" si="195"/>
        <v>8.6</v>
      </c>
      <c r="AM60" s="22">
        <f t="shared" si="195"/>
        <v>4.9</v>
      </c>
      <c r="AN60" s="22">
        <f t="shared" si="195"/>
        <v>6</v>
      </c>
      <c r="AO60" s="22">
        <f t="shared" si="195"/>
        <v>4.7</v>
      </c>
      <c r="AP60" s="22">
        <f t="shared" si="195"/>
        <v>5.4</v>
      </c>
      <c r="AQ60" s="22">
        <f t="shared" si="195"/>
        <v>5</v>
      </c>
      <c r="AR60" s="22">
        <f t="shared" si="195"/>
        <v>5.8</v>
      </c>
      <c r="AS60" s="22">
        <f t="shared" si="195"/>
        <v>4.7</v>
      </c>
      <c r="AT60" s="22">
        <f t="shared" si="195"/>
        <v>5.4</v>
      </c>
      <c r="AU60" s="22">
        <f t="shared" si="195"/>
        <v>7.8</v>
      </c>
      <c r="AV60" s="22">
        <f t="shared" si="195"/>
        <v>8.4</v>
      </c>
      <c r="AW60" s="22">
        <f t="shared" si="195"/>
        <v>5.1</v>
      </c>
      <c r="AX60" s="22">
        <f t="shared" si="195"/>
        <v>5.7</v>
      </c>
      <c r="AY60" s="22">
        <f t="shared" si="195"/>
        <v>5</v>
      </c>
      <c r="AZ60" s="22">
        <f t="shared" si="195"/>
        <v>6</v>
      </c>
      <c r="BA60" s="22">
        <f t="shared" si="195"/>
        <v>5</v>
      </c>
      <c r="BB60" s="22">
        <f t="shared" si="195"/>
        <v>6.1</v>
      </c>
      <c r="BC60" s="22">
        <f t="shared" si="195"/>
        <v>4.9</v>
      </c>
      <c r="BD60" s="22">
        <f t="shared" si="195"/>
        <v>5.7</v>
      </c>
      <c r="BE60" s="22">
        <f t="shared" si="195"/>
        <v>5</v>
      </c>
      <c r="BF60" s="22">
        <f t="shared" si="195"/>
        <v>6</v>
      </c>
      <c r="BG60" s="22">
        <f t="shared" si="195"/>
        <v>5.2</v>
      </c>
      <c r="BH60" s="22">
        <f t="shared" si="195"/>
        <v>6</v>
      </c>
      <c r="BI60" s="22">
        <f t="shared" si="195"/>
        <v>27.7</v>
      </c>
      <c r="BJ60" s="22">
        <f t="shared" si="195"/>
        <v>28.599999999999998</v>
      </c>
      <c r="BK60" s="22">
        <f t="shared" si="195"/>
        <v>27.6</v>
      </c>
      <c r="BL60" s="22">
        <f t="shared" si="195"/>
        <v>28.4</v>
      </c>
      <c r="BM60" s="22">
        <f t="shared" si="195"/>
        <v>27.9</v>
      </c>
      <c r="BN60" s="22">
        <f t="shared" si="195"/>
        <v>29.099999999999998</v>
      </c>
      <c r="BO60" s="22">
        <f t="shared" si="195"/>
        <v>170</v>
      </c>
      <c r="BP60" s="22">
        <f aca="true" t="shared" si="196" ref="BP60:EA60">BP66</f>
        <v>170.8</v>
      </c>
      <c r="BQ60" s="22">
        <f t="shared" si="196"/>
        <v>70.69999999999999</v>
      </c>
      <c r="BR60" s="22">
        <f t="shared" si="196"/>
        <v>71.3</v>
      </c>
      <c r="BS60" s="22">
        <f t="shared" si="196"/>
        <v>96.9</v>
      </c>
      <c r="BT60" s="22">
        <f t="shared" si="196"/>
        <v>97.7</v>
      </c>
      <c r="BU60" s="22"/>
      <c r="BV60" s="22">
        <f t="shared" si="196"/>
        <v>1.1</v>
      </c>
      <c r="BW60" s="22">
        <f t="shared" si="196"/>
        <v>59.099999999999994</v>
      </c>
      <c r="BX60" s="22">
        <f t="shared" si="196"/>
        <v>60.400000000000006</v>
      </c>
      <c r="BY60" s="22"/>
      <c r="BZ60" s="22">
        <f t="shared" si="196"/>
        <v>0.9</v>
      </c>
      <c r="CA60" s="22"/>
      <c r="CB60" s="22">
        <f t="shared" si="196"/>
        <v>0.6</v>
      </c>
      <c r="CC60" s="22"/>
      <c r="CD60" s="22">
        <f t="shared" si="196"/>
        <v>0.7</v>
      </c>
      <c r="CE60" s="22">
        <f t="shared" si="196"/>
        <v>26.5</v>
      </c>
      <c r="CF60" s="22">
        <f t="shared" si="196"/>
        <v>27.3</v>
      </c>
      <c r="CG60" s="22">
        <f t="shared" si="196"/>
        <v>0</v>
      </c>
      <c r="CH60" s="22">
        <f t="shared" si="196"/>
        <v>0.7</v>
      </c>
      <c r="CI60" s="22">
        <f t="shared" si="196"/>
        <v>134.7</v>
      </c>
      <c r="CJ60" s="22">
        <f t="shared" si="196"/>
        <v>135.9</v>
      </c>
      <c r="CK60" s="22">
        <f t="shared" si="196"/>
        <v>1032.8999999999999</v>
      </c>
      <c r="CL60" s="22">
        <f t="shared" si="196"/>
        <v>1033.6999999999998</v>
      </c>
      <c r="CM60" s="22">
        <f t="shared" si="196"/>
        <v>205.4</v>
      </c>
      <c r="CN60" s="22">
        <f t="shared" si="196"/>
        <v>206.6</v>
      </c>
      <c r="CO60" s="22">
        <f t="shared" si="196"/>
        <v>1825.9</v>
      </c>
      <c r="CP60" s="22">
        <f t="shared" si="196"/>
        <v>1826.7</v>
      </c>
      <c r="CQ60" s="22">
        <f t="shared" si="196"/>
        <v>206.89999999999998</v>
      </c>
      <c r="CR60" s="22">
        <f t="shared" si="196"/>
        <v>234.7</v>
      </c>
      <c r="CS60" s="22">
        <f t="shared" si="196"/>
        <v>311.6</v>
      </c>
      <c r="CT60" s="22">
        <f t="shared" si="196"/>
        <v>312.29999999999995</v>
      </c>
      <c r="CU60" s="22">
        <f t="shared" si="196"/>
        <v>815.8000000000001</v>
      </c>
      <c r="CV60" s="22">
        <f t="shared" si="196"/>
        <v>816.3000000000001</v>
      </c>
      <c r="CW60" s="22">
        <f t="shared" si="196"/>
        <v>17.6</v>
      </c>
      <c r="CX60" s="22">
        <f t="shared" si="196"/>
        <v>17.6</v>
      </c>
      <c r="CY60" s="22">
        <f t="shared" si="196"/>
        <v>387.8</v>
      </c>
      <c r="CZ60" s="22">
        <f t="shared" si="196"/>
        <v>389</v>
      </c>
      <c r="DA60" s="22">
        <f t="shared" si="196"/>
        <v>55.8</v>
      </c>
      <c r="DB60" s="22">
        <f t="shared" si="196"/>
        <v>56.4</v>
      </c>
      <c r="DC60" s="22">
        <f t="shared" si="196"/>
        <v>161.70000000000002</v>
      </c>
      <c r="DD60" s="22">
        <f t="shared" si="196"/>
        <v>162.20000000000002</v>
      </c>
      <c r="DE60" s="22">
        <f t="shared" si="196"/>
        <v>86.6</v>
      </c>
      <c r="DF60" s="22">
        <f t="shared" si="196"/>
        <v>87.1</v>
      </c>
      <c r="DG60" s="22">
        <f t="shared" si="196"/>
        <v>115.1</v>
      </c>
      <c r="DH60" s="22">
        <f t="shared" si="196"/>
        <v>115.1</v>
      </c>
      <c r="DI60" s="22">
        <f t="shared" si="196"/>
        <v>60.8</v>
      </c>
      <c r="DJ60" s="22">
        <f t="shared" si="196"/>
        <v>60.8</v>
      </c>
      <c r="DK60" s="22">
        <f t="shared" si="196"/>
        <v>365.5</v>
      </c>
      <c r="DL60" s="22">
        <f t="shared" si="196"/>
        <v>365.5</v>
      </c>
      <c r="DM60" s="22"/>
      <c r="DN60" s="22"/>
      <c r="DO60" s="22">
        <f t="shared" si="196"/>
        <v>105</v>
      </c>
      <c r="DP60" s="22">
        <f t="shared" si="196"/>
        <v>105</v>
      </c>
      <c r="DQ60" s="22">
        <f t="shared" si="196"/>
        <v>85.8</v>
      </c>
      <c r="DR60" s="22">
        <f t="shared" si="196"/>
        <v>85.8</v>
      </c>
      <c r="DS60" s="22">
        <f t="shared" si="196"/>
        <v>200.1</v>
      </c>
      <c r="DT60" s="22">
        <f t="shared" si="196"/>
        <v>200.1</v>
      </c>
      <c r="DU60" s="22">
        <f t="shared" si="196"/>
        <v>252.4</v>
      </c>
      <c r="DV60" s="22">
        <f t="shared" si="196"/>
        <v>252.4</v>
      </c>
      <c r="DW60" s="22">
        <f t="shared" si="196"/>
        <v>151.7</v>
      </c>
      <c r="DX60" s="22">
        <f t="shared" si="196"/>
        <v>152.8</v>
      </c>
      <c r="DY60" s="22">
        <f t="shared" si="196"/>
        <v>92.8</v>
      </c>
      <c r="DZ60" s="22">
        <f t="shared" si="196"/>
        <v>93.8</v>
      </c>
      <c r="EA60" s="22">
        <f t="shared" si="196"/>
        <v>323.29999999999995</v>
      </c>
      <c r="EB60" s="22">
        <f aca="true" t="shared" si="197" ref="EB60:GM60">EB66</f>
        <v>324.29999999999995</v>
      </c>
      <c r="EC60" s="22">
        <f t="shared" si="197"/>
        <v>194.7</v>
      </c>
      <c r="ED60" s="22">
        <f t="shared" si="197"/>
        <v>196.5</v>
      </c>
      <c r="EE60" s="22">
        <f t="shared" si="197"/>
        <v>39.1</v>
      </c>
      <c r="EF60" s="22">
        <f t="shared" si="197"/>
        <v>39.800000000000004</v>
      </c>
      <c r="EG60" s="22">
        <f t="shared" si="197"/>
        <v>115.60000000000001</v>
      </c>
      <c r="EH60" s="22">
        <f t="shared" si="197"/>
        <v>115.9</v>
      </c>
      <c r="EI60" s="22">
        <f t="shared" si="197"/>
        <v>47.2</v>
      </c>
      <c r="EJ60" s="22">
        <f t="shared" si="197"/>
        <v>47.8</v>
      </c>
      <c r="EK60" s="22">
        <f t="shared" si="197"/>
        <v>38.8</v>
      </c>
      <c r="EL60" s="22">
        <f t="shared" si="197"/>
        <v>39.699999999999996</v>
      </c>
      <c r="EM60" s="22">
        <f t="shared" si="197"/>
        <v>152.6</v>
      </c>
      <c r="EN60" s="22">
        <f t="shared" si="197"/>
        <v>153.5</v>
      </c>
      <c r="EO60" s="22">
        <f t="shared" si="197"/>
        <v>39.3</v>
      </c>
      <c r="EP60" s="22">
        <f t="shared" si="197"/>
        <v>40.4</v>
      </c>
      <c r="EQ60" s="22">
        <f t="shared" si="197"/>
        <v>53.9</v>
      </c>
      <c r="ER60" s="22">
        <f t="shared" si="197"/>
        <v>54.7</v>
      </c>
      <c r="ES60" s="22">
        <f t="shared" si="197"/>
        <v>133.1</v>
      </c>
      <c r="ET60" s="22">
        <f t="shared" si="197"/>
        <v>134.1</v>
      </c>
      <c r="EU60" s="22">
        <f t="shared" si="197"/>
        <v>109.4</v>
      </c>
      <c r="EV60" s="22">
        <f t="shared" si="197"/>
        <v>110.7</v>
      </c>
      <c r="EW60" s="22">
        <f t="shared" si="197"/>
        <v>16.5</v>
      </c>
      <c r="EX60" s="22">
        <f t="shared" si="197"/>
        <v>17.2</v>
      </c>
      <c r="EY60" s="22">
        <f t="shared" si="197"/>
        <v>272.9</v>
      </c>
      <c r="EZ60" s="22">
        <f t="shared" si="197"/>
        <v>273.7</v>
      </c>
      <c r="FA60" s="22">
        <f t="shared" si="197"/>
        <v>109.69999999999999</v>
      </c>
      <c r="FB60" s="22">
        <f t="shared" si="197"/>
        <v>110.30000000000001</v>
      </c>
      <c r="FC60" s="22">
        <f t="shared" si="197"/>
        <v>252.70000000000002</v>
      </c>
      <c r="FD60" s="22">
        <f t="shared" si="197"/>
        <v>253.8</v>
      </c>
      <c r="FE60" s="22">
        <f t="shared" si="197"/>
        <v>110.5</v>
      </c>
      <c r="FF60" s="22">
        <f t="shared" si="197"/>
        <v>111.5</v>
      </c>
      <c r="FG60" s="22">
        <f t="shared" si="197"/>
        <v>32.7</v>
      </c>
      <c r="FH60" s="22">
        <f t="shared" si="197"/>
        <v>34.800000000000004</v>
      </c>
      <c r="FI60" s="22">
        <f t="shared" si="197"/>
        <v>45.5</v>
      </c>
      <c r="FJ60" s="22">
        <f t="shared" si="197"/>
        <v>46.4</v>
      </c>
      <c r="FK60" s="22">
        <f t="shared" si="197"/>
        <v>122.6</v>
      </c>
      <c r="FL60" s="22">
        <f t="shared" si="197"/>
        <v>123.4</v>
      </c>
      <c r="FM60" s="22">
        <f t="shared" si="197"/>
        <v>33</v>
      </c>
      <c r="FN60" s="22">
        <f t="shared" si="197"/>
        <v>33.6</v>
      </c>
      <c r="FO60" s="22">
        <f t="shared" si="197"/>
        <v>92.1</v>
      </c>
      <c r="FP60" s="22">
        <f t="shared" si="197"/>
        <v>94.2</v>
      </c>
      <c r="FQ60" s="22">
        <f t="shared" si="197"/>
        <v>191.3</v>
      </c>
      <c r="FR60" s="22">
        <f t="shared" si="197"/>
        <v>192.1</v>
      </c>
      <c r="FS60" s="22">
        <f t="shared" si="197"/>
        <v>68.7</v>
      </c>
      <c r="FT60" s="22">
        <f t="shared" si="197"/>
        <v>69.2</v>
      </c>
      <c r="FU60" s="22">
        <f t="shared" si="197"/>
        <v>165.39999999999998</v>
      </c>
      <c r="FV60" s="22">
        <f t="shared" si="197"/>
        <v>166.5</v>
      </c>
      <c r="FW60" s="22">
        <f t="shared" si="197"/>
        <v>231.79999999999998</v>
      </c>
      <c r="FX60" s="22">
        <f t="shared" si="197"/>
        <v>233.29999999999998</v>
      </c>
      <c r="FY60" s="22">
        <f t="shared" si="197"/>
        <v>472.09999999999997</v>
      </c>
      <c r="FZ60" s="22">
        <f t="shared" si="197"/>
        <v>472.59999999999997</v>
      </c>
      <c r="GA60" s="22">
        <f t="shared" si="197"/>
        <v>163.2</v>
      </c>
      <c r="GB60" s="22">
        <f t="shared" si="197"/>
        <v>164</v>
      </c>
      <c r="GC60" s="22">
        <f t="shared" si="197"/>
        <v>138.60000000000002</v>
      </c>
      <c r="GD60" s="22">
        <f t="shared" si="197"/>
        <v>139.2</v>
      </c>
      <c r="GE60" s="22">
        <f t="shared" si="197"/>
        <v>122.9</v>
      </c>
      <c r="GF60" s="22">
        <f t="shared" si="197"/>
        <v>123.4</v>
      </c>
      <c r="GG60" s="22">
        <f t="shared" si="197"/>
        <v>17.1</v>
      </c>
      <c r="GH60" s="22">
        <f t="shared" si="197"/>
        <v>18.3</v>
      </c>
      <c r="GI60" s="22">
        <f t="shared" si="197"/>
        <v>125.9</v>
      </c>
      <c r="GJ60" s="22">
        <f t="shared" si="197"/>
        <v>127</v>
      </c>
      <c r="GK60" s="22">
        <f t="shared" si="197"/>
        <v>81.4</v>
      </c>
      <c r="GL60" s="22">
        <f t="shared" si="197"/>
        <v>81.9</v>
      </c>
      <c r="GM60" s="22">
        <f t="shared" si="197"/>
        <v>51</v>
      </c>
      <c r="GN60" s="22">
        <f aca="true" t="shared" si="198" ref="GN60:HZ60">GN66</f>
        <v>51.8</v>
      </c>
      <c r="GO60" s="22">
        <f t="shared" si="198"/>
        <v>90.1</v>
      </c>
      <c r="GP60" s="22">
        <f t="shared" si="198"/>
        <v>91.2</v>
      </c>
      <c r="GQ60" s="22">
        <f t="shared" si="198"/>
        <v>88.6</v>
      </c>
      <c r="GR60" s="22">
        <f t="shared" si="198"/>
        <v>89.4</v>
      </c>
      <c r="GS60" s="22">
        <f t="shared" si="198"/>
        <v>39.7</v>
      </c>
      <c r="GT60" s="22">
        <f t="shared" si="198"/>
        <v>40.400000000000006</v>
      </c>
      <c r="GU60" s="22">
        <f t="shared" si="198"/>
        <v>32.5</v>
      </c>
      <c r="GV60" s="22">
        <f t="shared" si="198"/>
        <v>33.4</v>
      </c>
      <c r="GW60" s="22">
        <f t="shared" si="198"/>
        <v>92.80000000000001</v>
      </c>
      <c r="GX60" s="22">
        <f t="shared" si="198"/>
        <v>93.6</v>
      </c>
      <c r="GY60" s="22">
        <f t="shared" si="198"/>
        <v>188.6</v>
      </c>
      <c r="GZ60" s="22">
        <f t="shared" si="198"/>
        <v>189.5</v>
      </c>
      <c r="HA60" s="22">
        <f t="shared" si="198"/>
        <v>149.39999999999998</v>
      </c>
      <c r="HB60" s="22">
        <f t="shared" si="198"/>
        <v>150</v>
      </c>
      <c r="HC60" s="22">
        <f t="shared" si="198"/>
        <v>102.9</v>
      </c>
      <c r="HD60" s="22">
        <f t="shared" si="198"/>
        <v>103.6</v>
      </c>
      <c r="HE60" s="22">
        <f t="shared" si="198"/>
        <v>28.1</v>
      </c>
      <c r="HF60" s="22">
        <f t="shared" si="198"/>
        <v>28.8</v>
      </c>
      <c r="HG60" s="22">
        <f t="shared" si="198"/>
        <v>0</v>
      </c>
      <c r="HH60" s="22">
        <f t="shared" si="198"/>
        <v>1.1</v>
      </c>
      <c r="HI60" s="22">
        <f t="shared" si="198"/>
        <v>79.4</v>
      </c>
      <c r="HJ60" s="22">
        <f t="shared" si="198"/>
        <v>81.30000000000001</v>
      </c>
      <c r="HK60" s="22">
        <f t="shared" si="198"/>
        <v>87.4</v>
      </c>
      <c r="HL60" s="22">
        <f t="shared" si="198"/>
        <v>88.5</v>
      </c>
      <c r="HM60" s="22">
        <f t="shared" si="198"/>
        <v>34.1</v>
      </c>
      <c r="HN60" s="22">
        <f t="shared" si="198"/>
        <v>35.1</v>
      </c>
      <c r="HO60" s="22">
        <f t="shared" si="198"/>
        <v>61.3</v>
      </c>
      <c r="HP60" s="22">
        <f t="shared" si="198"/>
        <v>62.7</v>
      </c>
      <c r="HQ60" s="22">
        <f t="shared" si="198"/>
        <v>30.7</v>
      </c>
      <c r="HR60" s="22">
        <f t="shared" si="198"/>
        <v>31.9</v>
      </c>
      <c r="HS60" s="22">
        <f t="shared" si="198"/>
        <v>122</v>
      </c>
      <c r="HT60" s="22">
        <f t="shared" si="198"/>
        <v>123.1</v>
      </c>
      <c r="HU60" s="22">
        <f t="shared" si="198"/>
        <v>102</v>
      </c>
      <c r="HV60" s="22">
        <f t="shared" si="198"/>
        <v>102.4</v>
      </c>
      <c r="HW60" s="22">
        <f t="shared" si="198"/>
        <v>143.3</v>
      </c>
      <c r="HX60" s="22">
        <f t="shared" si="198"/>
        <v>144</v>
      </c>
      <c r="HY60" s="22">
        <f t="shared" si="198"/>
        <v>145.3</v>
      </c>
      <c r="HZ60" s="22">
        <f t="shared" si="198"/>
        <v>146.6</v>
      </c>
    </row>
    <row r="61" spans="1:234" s="9" customFormat="1" ht="12.75">
      <c r="A61" s="30" t="s">
        <v>220</v>
      </c>
      <c r="B61" s="31" t="s">
        <v>221</v>
      </c>
      <c r="C61" s="22"/>
      <c r="D61" s="22"/>
      <c r="E61" s="22"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8"/>
      <c r="DA61" s="22"/>
      <c r="DB61" s="28"/>
      <c r="DC61" s="22"/>
      <c r="DD61" s="28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8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4"/>
      <c r="HQ61" s="22"/>
      <c r="HR61" s="22"/>
      <c r="HS61" s="22"/>
      <c r="HT61" s="22"/>
      <c r="HU61" s="22"/>
      <c r="HV61" s="22"/>
      <c r="HW61" s="22"/>
      <c r="HX61" s="22"/>
      <c r="HY61" s="22"/>
      <c r="HZ61" s="22"/>
    </row>
    <row r="62" spans="1:234" s="9" customFormat="1" ht="30.75" customHeight="1">
      <c r="A62" s="30" t="s">
        <v>222</v>
      </c>
      <c r="B62" s="34" t="s">
        <v>223</v>
      </c>
      <c r="C62" s="14"/>
      <c r="D62" s="22"/>
      <c r="E62" s="14"/>
      <c r="F62" s="22"/>
      <c r="G62" s="14"/>
      <c r="H62" s="2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14"/>
      <c r="V62" s="22"/>
      <c r="W62" s="14"/>
      <c r="X62" s="22"/>
      <c r="Y62" s="14"/>
      <c r="Z62" s="22"/>
      <c r="AA62" s="14"/>
      <c r="AB62" s="22"/>
      <c r="AC62" s="14"/>
      <c r="AD62" s="22"/>
      <c r="AE62" s="14"/>
      <c r="AF62" s="22"/>
      <c r="AG62" s="14"/>
      <c r="AH62" s="22"/>
      <c r="AI62" s="14"/>
      <c r="AJ62" s="22"/>
      <c r="AK62" s="14"/>
      <c r="AL62" s="22"/>
      <c r="AM62" s="14"/>
      <c r="AN62" s="22"/>
      <c r="AO62" s="14"/>
      <c r="AP62" s="22"/>
      <c r="AQ62" s="14"/>
      <c r="AR62" s="22"/>
      <c r="AS62" s="14"/>
      <c r="AT62" s="22"/>
      <c r="AU62" s="14"/>
      <c r="AV62" s="22"/>
      <c r="AW62" s="14"/>
      <c r="AX62" s="22"/>
      <c r="AY62" s="14"/>
      <c r="AZ62" s="22"/>
      <c r="BA62" s="14"/>
      <c r="BB62" s="22"/>
      <c r="BC62" s="14"/>
      <c r="BD62" s="22"/>
      <c r="BE62" s="14"/>
      <c r="BF62" s="22"/>
      <c r="BG62" s="14"/>
      <c r="BH62" s="22"/>
      <c r="BI62" s="14"/>
      <c r="BJ62" s="22"/>
      <c r="BK62" s="14"/>
      <c r="BL62" s="22"/>
      <c r="BM62" s="14"/>
      <c r="BN62" s="22"/>
      <c r="BO62" s="14"/>
      <c r="BP62" s="22"/>
      <c r="BQ62" s="14"/>
      <c r="BR62" s="22"/>
      <c r="BS62" s="14"/>
      <c r="BT62" s="22"/>
      <c r="BU62" s="14"/>
      <c r="BV62" s="22"/>
      <c r="BW62" s="14"/>
      <c r="BX62" s="22"/>
      <c r="BY62" s="14"/>
      <c r="BZ62" s="22"/>
      <c r="CA62" s="14"/>
      <c r="CB62" s="22"/>
      <c r="CC62" s="14"/>
      <c r="CD62" s="22"/>
      <c r="CE62" s="14"/>
      <c r="CF62" s="22"/>
      <c r="CG62" s="14"/>
      <c r="CH62" s="14"/>
      <c r="CI62" s="14"/>
      <c r="CJ62" s="22"/>
      <c r="CK62" s="14"/>
      <c r="CL62" s="22"/>
      <c r="CM62" s="14"/>
      <c r="CN62" s="22"/>
      <c r="CO62" s="14"/>
      <c r="CP62" s="22"/>
      <c r="CQ62" s="14"/>
      <c r="CR62" s="22"/>
      <c r="CS62" s="14"/>
      <c r="CT62" s="22"/>
      <c r="CU62" s="14"/>
      <c r="CV62" s="22"/>
      <c r="CW62" s="14"/>
      <c r="CX62" s="22"/>
      <c r="CY62" s="14"/>
      <c r="CZ62" s="28"/>
      <c r="DA62" s="14"/>
      <c r="DB62" s="28"/>
      <c r="DC62" s="14"/>
      <c r="DD62" s="28"/>
      <c r="DE62" s="14"/>
      <c r="DF62" s="22"/>
      <c r="DG62" s="14"/>
      <c r="DH62" s="22"/>
      <c r="DI62" s="14"/>
      <c r="DJ62" s="22"/>
      <c r="DK62" s="14"/>
      <c r="DL62" s="22"/>
      <c r="DM62" s="14"/>
      <c r="DN62" s="22"/>
      <c r="DO62" s="14"/>
      <c r="DP62" s="22"/>
      <c r="DQ62" s="14"/>
      <c r="DR62" s="22"/>
      <c r="DS62" s="14"/>
      <c r="DT62" s="22"/>
      <c r="DU62" s="14"/>
      <c r="DV62" s="22"/>
      <c r="DW62" s="14"/>
      <c r="DX62" s="22"/>
      <c r="DY62" s="14"/>
      <c r="DZ62" s="22"/>
      <c r="EA62" s="14"/>
      <c r="EB62" s="22"/>
      <c r="EC62" s="14"/>
      <c r="ED62" s="22"/>
      <c r="EE62" s="14"/>
      <c r="EF62" s="22"/>
      <c r="EG62" s="14"/>
      <c r="EH62" s="22"/>
      <c r="EI62" s="14"/>
      <c r="EJ62" s="28"/>
      <c r="EK62" s="14"/>
      <c r="EL62" s="22"/>
      <c r="EM62" s="14"/>
      <c r="EN62" s="22"/>
      <c r="EO62" s="14"/>
      <c r="EP62" s="22"/>
      <c r="EQ62" s="14"/>
      <c r="ER62" s="22"/>
      <c r="ES62" s="14"/>
      <c r="ET62" s="22"/>
      <c r="EU62" s="14"/>
      <c r="EV62" s="22"/>
      <c r="EW62" s="14"/>
      <c r="EX62" s="22"/>
      <c r="EY62" s="14"/>
      <c r="EZ62" s="22"/>
      <c r="FA62" s="14"/>
      <c r="FB62" s="22"/>
      <c r="FC62" s="14"/>
      <c r="FD62" s="22"/>
      <c r="FE62" s="14"/>
      <c r="FF62" s="22"/>
      <c r="FG62" s="14"/>
      <c r="FH62" s="22"/>
      <c r="FI62" s="14"/>
      <c r="FJ62" s="22"/>
      <c r="FK62" s="14"/>
      <c r="FL62" s="22"/>
      <c r="FM62" s="14"/>
      <c r="FN62" s="22"/>
      <c r="FO62" s="14"/>
      <c r="FP62" s="22"/>
      <c r="FQ62" s="14"/>
      <c r="FR62" s="22"/>
      <c r="FS62" s="14"/>
      <c r="FT62" s="22"/>
      <c r="FU62" s="14"/>
      <c r="FV62" s="22"/>
      <c r="FW62" s="14"/>
      <c r="FX62" s="22"/>
      <c r="FY62" s="14"/>
      <c r="FZ62" s="22"/>
      <c r="GA62" s="14"/>
      <c r="GB62" s="22"/>
      <c r="GC62" s="14"/>
      <c r="GD62" s="22"/>
      <c r="GE62" s="14"/>
      <c r="GF62" s="22"/>
      <c r="GG62" s="14"/>
      <c r="GH62" s="22"/>
      <c r="GI62" s="14"/>
      <c r="GJ62" s="22"/>
      <c r="GK62" s="14"/>
      <c r="GL62" s="22"/>
      <c r="GM62" s="14"/>
      <c r="GN62" s="22"/>
      <c r="GO62" s="14"/>
      <c r="GP62" s="22"/>
      <c r="GQ62" s="14"/>
      <c r="GR62" s="22"/>
      <c r="GS62" s="14"/>
      <c r="GT62" s="22"/>
      <c r="GU62" s="14"/>
      <c r="GV62" s="22"/>
      <c r="GW62" s="14"/>
      <c r="GX62" s="22"/>
      <c r="GY62" s="14"/>
      <c r="GZ62" s="22"/>
      <c r="HA62" s="14"/>
      <c r="HB62" s="22"/>
      <c r="HC62" s="14"/>
      <c r="HD62" s="22"/>
      <c r="HE62" s="14"/>
      <c r="HF62" s="22"/>
      <c r="HG62" s="14"/>
      <c r="HH62" s="22"/>
      <c r="HI62" s="14"/>
      <c r="HJ62" s="22"/>
      <c r="HK62" s="14"/>
      <c r="HL62" s="22"/>
      <c r="HM62" s="14"/>
      <c r="HN62" s="22"/>
      <c r="HO62" s="14"/>
      <c r="HP62" s="24"/>
      <c r="HQ62" s="14"/>
      <c r="HR62" s="22"/>
      <c r="HS62" s="14"/>
      <c r="HT62" s="22"/>
      <c r="HU62" s="14"/>
      <c r="HV62" s="22"/>
      <c r="HW62" s="14"/>
      <c r="HX62" s="22"/>
      <c r="HY62" s="14"/>
      <c r="HZ62" s="22"/>
    </row>
    <row r="63" spans="1:234" s="9" customFormat="1" ht="25.5" customHeight="1">
      <c r="A63" s="30" t="s">
        <v>224</v>
      </c>
      <c r="B63" s="34" t="s">
        <v>225</v>
      </c>
      <c r="C63" s="22"/>
      <c r="D63" s="22"/>
      <c r="E63" s="22">
        <v>97.9</v>
      </c>
      <c r="F63" s="22">
        <f>E63</f>
        <v>97.9</v>
      </c>
      <c r="G63" s="22"/>
      <c r="H63" s="22"/>
      <c r="I63" s="22"/>
      <c r="J63" s="22"/>
      <c r="K63" s="22">
        <v>70.5</v>
      </c>
      <c r="L63" s="22">
        <f>K63</f>
        <v>70.5</v>
      </c>
      <c r="M63" s="22"/>
      <c r="N63" s="22"/>
      <c r="O63" s="22"/>
      <c r="P63" s="22"/>
      <c r="Q63" s="22"/>
      <c r="R63" s="22"/>
      <c r="S63" s="22"/>
      <c r="T63" s="22"/>
      <c r="U63" s="22">
        <v>26.3</v>
      </c>
      <c r="V63" s="22">
        <f>U63</f>
        <v>26.3</v>
      </c>
      <c r="W63" s="22">
        <v>101.2</v>
      </c>
      <c r="X63" s="22">
        <f>W63</f>
        <v>101.2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>
        <v>27.7</v>
      </c>
      <c r="BJ63" s="22">
        <v>27.7</v>
      </c>
      <c r="BK63" s="22">
        <v>27.6</v>
      </c>
      <c r="BL63" s="22">
        <v>28.4</v>
      </c>
      <c r="BM63" s="22">
        <v>27.9</v>
      </c>
      <c r="BN63" s="22">
        <v>27.9</v>
      </c>
      <c r="BO63" s="22">
        <v>98.6</v>
      </c>
      <c r="BP63" s="22">
        <f>BO63</f>
        <v>98.6</v>
      </c>
      <c r="BQ63" s="22">
        <v>49.8</v>
      </c>
      <c r="BR63" s="22">
        <f>BQ63</f>
        <v>49.8</v>
      </c>
      <c r="BS63" s="22">
        <v>52.5</v>
      </c>
      <c r="BT63" s="22">
        <f>BS63</f>
        <v>52.5</v>
      </c>
      <c r="BU63" s="22"/>
      <c r="BV63" s="22"/>
      <c r="BW63" s="22">
        <v>26.3</v>
      </c>
      <c r="BX63" s="22">
        <f>BW63</f>
        <v>26.3</v>
      </c>
      <c r="BY63" s="22"/>
      <c r="BZ63" s="22"/>
      <c r="CA63" s="22"/>
      <c r="CB63" s="22"/>
      <c r="CC63" s="22"/>
      <c r="CD63" s="22"/>
      <c r="CE63" s="22">
        <v>26.5</v>
      </c>
      <c r="CF63" s="22">
        <f>CE63</f>
        <v>26.5</v>
      </c>
      <c r="CG63" s="22"/>
      <c r="CH63" s="22"/>
      <c r="CI63" s="22">
        <v>93.5</v>
      </c>
      <c r="CJ63" s="22">
        <f>CI63</f>
        <v>93.5</v>
      </c>
      <c r="CK63" s="22">
        <v>61.1</v>
      </c>
      <c r="CL63" s="22">
        <f>CK63</f>
        <v>61.1</v>
      </c>
      <c r="CM63" s="22">
        <v>60.6</v>
      </c>
      <c r="CN63" s="22">
        <f>CM63</f>
        <v>60.6</v>
      </c>
      <c r="CO63" s="22">
        <v>105.4</v>
      </c>
      <c r="CP63" s="22">
        <f>CO63</f>
        <v>105.4</v>
      </c>
      <c r="CQ63" s="22">
        <v>60.8</v>
      </c>
      <c r="CR63" s="22">
        <f>CQ63</f>
        <v>60.8</v>
      </c>
      <c r="CS63" s="22">
        <v>71.6</v>
      </c>
      <c r="CT63" s="22">
        <f>CS63</f>
        <v>71.6</v>
      </c>
      <c r="CU63" s="22">
        <v>71.6</v>
      </c>
      <c r="CV63" s="22">
        <f>CU63</f>
        <v>71.6</v>
      </c>
      <c r="CW63" s="22">
        <v>17.6</v>
      </c>
      <c r="CX63" s="22">
        <f>CW63</f>
        <v>17.6</v>
      </c>
      <c r="CY63" s="22"/>
      <c r="CZ63" s="28"/>
      <c r="DA63" s="22">
        <v>39.5</v>
      </c>
      <c r="DB63" s="28">
        <f>DA63</f>
        <v>39.5</v>
      </c>
      <c r="DC63" s="22">
        <v>18.8</v>
      </c>
      <c r="DD63" s="28">
        <f>DC63</f>
        <v>18.8</v>
      </c>
      <c r="DE63" s="22">
        <v>49.1</v>
      </c>
      <c r="DF63" s="22">
        <f>DE63</f>
        <v>49.1</v>
      </c>
      <c r="DG63" s="22">
        <v>56.7</v>
      </c>
      <c r="DH63" s="22">
        <f>DG63</f>
        <v>56.7</v>
      </c>
      <c r="DI63" s="22">
        <v>26</v>
      </c>
      <c r="DJ63" s="22">
        <f>DI63</f>
        <v>26</v>
      </c>
      <c r="DK63" s="22"/>
      <c r="DL63" s="22"/>
      <c r="DM63" s="22"/>
      <c r="DN63" s="22"/>
      <c r="DO63" s="22"/>
      <c r="DP63" s="22"/>
      <c r="DQ63" s="22">
        <v>26</v>
      </c>
      <c r="DR63" s="22">
        <f>DQ63</f>
        <v>26</v>
      </c>
      <c r="DS63" s="22">
        <v>60.5</v>
      </c>
      <c r="DT63" s="22">
        <f>DS63</f>
        <v>60.5</v>
      </c>
      <c r="DU63" s="22">
        <v>57.5</v>
      </c>
      <c r="DV63" s="22">
        <f>DU63</f>
        <v>57.5</v>
      </c>
      <c r="DW63" s="22">
        <v>46.3</v>
      </c>
      <c r="DX63" s="22">
        <f>DW63</f>
        <v>46.3</v>
      </c>
      <c r="DY63" s="22">
        <v>46.4</v>
      </c>
      <c r="DZ63" s="22">
        <f>DY63</f>
        <v>46.4</v>
      </c>
      <c r="EA63" s="22">
        <v>101.6</v>
      </c>
      <c r="EB63" s="22">
        <f>EA63</f>
        <v>101.6</v>
      </c>
      <c r="EC63" s="22">
        <v>98</v>
      </c>
      <c r="ED63" s="22">
        <f>EC63</f>
        <v>98</v>
      </c>
      <c r="EE63" s="22">
        <v>39.1</v>
      </c>
      <c r="EF63" s="22">
        <f>EE63</f>
        <v>39.1</v>
      </c>
      <c r="EG63" s="22">
        <v>19.7</v>
      </c>
      <c r="EH63" s="22">
        <f>EG63</f>
        <v>19.7</v>
      </c>
      <c r="EI63" s="22">
        <v>24.6</v>
      </c>
      <c r="EJ63" s="28">
        <f>EI63</f>
        <v>24.6</v>
      </c>
      <c r="EK63" s="22">
        <v>38.8</v>
      </c>
      <c r="EL63" s="22">
        <f>EK63</f>
        <v>38.8</v>
      </c>
      <c r="EM63" s="22">
        <v>46.5</v>
      </c>
      <c r="EN63" s="22">
        <f>EM63</f>
        <v>46.5</v>
      </c>
      <c r="EO63" s="22">
        <v>39.3</v>
      </c>
      <c r="EP63" s="22">
        <f>EO63</f>
        <v>39.3</v>
      </c>
      <c r="EQ63" s="22">
        <v>16.5</v>
      </c>
      <c r="ER63" s="22">
        <f>EQ63</f>
        <v>16.5</v>
      </c>
      <c r="ES63" s="22">
        <v>39.8</v>
      </c>
      <c r="ET63" s="22">
        <f>ES63</f>
        <v>39.8</v>
      </c>
      <c r="EU63" s="22">
        <v>35.5</v>
      </c>
      <c r="EV63" s="22">
        <f>EU63</f>
        <v>35.5</v>
      </c>
      <c r="EW63" s="22">
        <v>16.5</v>
      </c>
      <c r="EX63" s="22">
        <f>EW63</f>
        <v>16.5</v>
      </c>
      <c r="EY63" s="22">
        <v>49.3</v>
      </c>
      <c r="EZ63" s="22">
        <f>EY63</f>
        <v>49.3</v>
      </c>
      <c r="FA63" s="22">
        <v>32.9</v>
      </c>
      <c r="FB63" s="22">
        <f>FA63</f>
        <v>32.9</v>
      </c>
      <c r="FC63" s="22">
        <v>29.3</v>
      </c>
      <c r="FD63" s="22">
        <f>FC63</f>
        <v>29.3</v>
      </c>
      <c r="FE63" s="22">
        <v>35.7</v>
      </c>
      <c r="FF63" s="22">
        <f>FE63</f>
        <v>35.7</v>
      </c>
      <c r="FG63" s="22">
        <v>32.7</v>
      </c>
      <c r="FH63" s="22">
        <f>FG63</f>
        <v>32.7</v>
      </c>
      <c r="FI63" s="22">
        <v>45.5</v>
      </c>
      <c r="FJ63" s="22">
        <f>FI63</f>
        <v>45.5</v>
      </c>
      <c r="FK63" s="22">
        <v>39.4</v>
      </c>
      <c r="FL63" s="22">
        <f>FK63</f>
        <v>39.4</v>
      </c>
      <c r="FM63" s="22">
        <v>33</v>
      </c>
      <c r="FN63" s="22">
        <f>FM63</f>
        <v>33</v>
      </c>
      <c r="FO63" s="22">
        <v>52</v>
      </c>
      <c r="FP63" s="22">
        <f>FO63</f>
        <v>52</v>
      </c>
      <c r="FQ63" s="22">
        <v>65.1</v>
      </c>
      <c r="FR63" s="22">
        <f>FQ63</f>
        <v>65.1</v>
      </c>
      <c r="FS63" s="22">
        <v>68.7</v>
      </c>
      <c r="FT63" s="22">
        <f>FS63</f>
        <v>68.7</v>
      </c>
      <c r="FU63" s="22">
        <v>49.3</v>
      </c>
      <c r="FV63" s="22">
        <f>FU63</f>
        <v>49.3</v>
      </c>
      <c r="FW63" s="22">
        <v>73.1</v>
      </c>
      <c r="FX63" s="22">
        <f>FW63</f>
        <v>73.1</v>
      </c>
      <c r="FY63" s="22">
        <v>17.9</v>
      </c>
      <c r="FZ63" s="22">
        <f>FY63</f>
        <v>17.9</v>
      </c>
      <c r="GA63" s="22"/>
      <c r="GB63" s="22"/>
      <c r="GC63" s="22">
        <v>54.7</v>
      </c>
      <c r="GD63" s="22">
        <f>GC63</f>
        <v>54.7</v>
      </c>
      <c r="GE63" s="22">
        <v>63.9</v>
      </c>
      <c r="GF63" s="22">
        <f>GE63</f>
        <v>63.9</v>
      </c>
      <c r="GG63" s="22"/>
      <c r="GH63" s="22"/>
      <c r="GI63" s="22">
        <v>37.7</v>
      </c>
      <c r="GJ63" s="22">
        <f>GI63</f>
        <v>37.7</v>
      </c>
      <c r="GK63" s="22"/>
      <c r="GL63" s="22"/>
      <c r="GM63" s="22">
        <v>29.2</v>
      </c>
      <c r="GN63" s="22">
        <f>GM63</f>
        <v>29.2</v>
      </c>
      <c r="GO63" s="22"/>
      <c r="GP63" s="22"/>
      <c r="GQ63" s="22"/>
      <c r="GR63" s="22"/>
      <c r="GS63" s="22">
        <v>39.7</v>
      </c>
      <c r="GT63" s="22">
        <f>GS63</f>
        <v>39.7</v>
      </c>
      <c r="GU63" s="22">
        <v>8.7</v>
      </c>
      <c r="GV63" s="22">
        <f>GU63</f>
        <v>8.7</v>
      </c>
      <c r="GW63" s="22">
        <v>55.1</v>
      </c>
      <c r="GX63" s="22">
        <f>GW63</f>
        <v>55.1</v>
      </c>
      <c r="GY63" s="22">
        <v>51</v>
      </c>
      <c r="GZ63" s="22">
        <f>GY63</f>
        <v>51</v>
      </c>
      <c r="HA63" s="22">
        <v>58.3</v>
      </c>
      <c r="HB63" s="22">
        <f>HA63</f>
        <v>58.3</v>
      </c>
      <c r="HC63" s="22">
        <v>58</v>
      </c>
      <c r="HD63" s="22">
        <f>HC63</f>
        <v>58</v>
      </c>
      <c r="HE63" s="22">
        <v>0</v>
      </c>
      <c r="HF63" s="22">
        <f>HE63</f>
        <v>0</v>
      </c>
      <c r="HG63" s="22">
        <v>0</v>
      </c>
      <c r="HH63" s="22">
        <f>HG63</f>
        <v>0</v>
      </c>
      <c r="HI63" s="22">
        <v>40.2</v>
      </c>
      <c r="HJ63" s="22">
        <f>HI63</f>
        <v>40.2</v>
      </c>
      <c r="HK63" s="22">
        <v>44</v>
      </c>
      <c r="HL63" s="22">
        <f>HK63</f>
        <v>44</v>
      </c>
      <c r="HM63" s="22">
        <v>34.1</v>
      </c>
      <c r="HN63" s="22">
        <f>HM63</f>
        <v>34.1</v>
      </c>
      <c r="HO63" s="22">
        <v>34.1</v>
      </c>
      <c r="HP63" s="24">
        <f>HO63</f>
        <v>34.1</v>
      </c>
      <c r="HQ63" s="22">
        <v>30.7</v>
      </c>
      <c r="HR63" s="22">
        <f>HQ63</f>
        <v>30.7</v>
      </c>
      <c r="HS63" s="22">
        <v>33.1</v>
      </c>
      <c r="HT63" s="22">
        <f>HS63</f>
        <v>33.1</v>
      </c>
      <c r="HU63" s="22">
        <v>37</v>
      </c>
      <c r="HV63" s="22">
        <f>HU63</f>
        <v>37</v>
      </c>
      <c r="HW63" s="22">
        <v>50.3</v>
      </c>
      <c r="HX63" s="22">
        <f>HW63</f>
        <v>50.3</v>
      </c>
      <c r="HY63" s="22">
        <v>54</v>
      </c>
      <c r="HZ63" s="22">
        <f>HY63</f>
        <v>54</v>
      </c>
    </row>
    <row r="64" spans="1:234" s="9" customFormat="1" ht="12.75">
      <c r="A64" s="30" t="s">
        <v>226</v>
      </c>
      <c r="B64" s="31" t="s">
        <v>227</v>
      </c>
      <c r="C64" s="14"/>
      <c r="D64" s="22"/>
      <c r="E64" s="14">
        <v>860</v>
      </c>
      <c r="F64" s="22">
        <f>E64</f>
        <v>860</v>
      </c>
      <c r="G64" s="14">
        <v>400</v>
      </c>
      <c r="H64" s="22">
        <f>G64</f>
        <v>400</v>
      </c>
      <c r="I64" s="14"/>
      <c r="J64" s="22"/>
      <c r="K64" s="14"/>
      <c r="L64" s="22"/>
      <c r="M64" s="14"/>
      <c r="N64" s="22"/>
      <c r="O64" s="14"/>
      <c r="P64" s="22"/>
      <c r="Q64" s="14">
        <v>1829.7</v>
      </c>
      <c r="R64" s="22">
        <v>1829.7</v>
      </c>
      <c r="S64" s="22">
        <v>161.3</v>
      </c>
      <c r="T64" s="22">
        <v>161.3</v>
      </c>
      <c r="U64" s="14"/>
      <c r="V64" s="22"/>
      <c r="W64" s="14"/>
      <c r="X64" s="22"/>
      <c r="Y64" s="14"/>
      <c r="Z64" s="22"/>
      <c r="AA64" s="14"/>
      <c r="AB64" s="22"/>
      <c r="AC64" s="14"/>
      <c r="AD64" s="22"/>
      <c r="AE64" s="14"/>
      <c r="AF64" s="22"/>
      <c r="AG64" s="14"/>
      <c r="AH64" s="22"/>
      <c r="AI64" s="14"/>
      <c r="AJ64" s="22"/>
      <c r="AK64" s="14"/>
      <c r="AL64" s="22"/>
      <c r="AM64" s="14"/>
      <c r="AN64" s="22"/>
      <c r="AO64" s="14"/>
      <c r="AP64" s="22"/>
      <c r="AQ64" s="14"/>
      <c r="AR64" s="22"/>
      <c r="AS64" s="14"/>
      <c r="AT64" s="22"/>
      <c r="AU64" s="14"/>
      <c r="AV64" s="22"/>
      <c r="AW64" s="14"/>
      <c r="AX64" s="22"/>
      <c r="AY64" s="14"/>
      <c r="AZ64" s="22"/>
      <c r="BA64" s="14"/>
      <c r="BB64" s="22"/>
      <c r="BC64" s="14"/>
      <c r="BD64" s="22"/>
      <c r="BE64" s="14"/>
      <c r="BF64" s="22"/>
      <c r="BG64" s="14"/>
      <c r="BH64" s="22"/>
      <c r="BI64" s="14"/>
      <c r="BJ64" s="22"/>
      <c r="BK64" s="14"/>
      <c r="BL64" s="22"/>
      <c r="BM64" s="22"/>
      <c r="BN64" s="22"/>
      <c r="BO64" s="22"/>
      <c r="BP64" s="22"/>
      <c r="BQ64" s="14"/>
      <c r="BR64" s="22"/>
      <c r="BS64" s="14"/>
      <c r="BT64" s="22"/>
      <c r="BU64" s="14"/>
      <c r="BV64" s="22"/>
      <c r="BW64" s="22"/>
      <c r="BX64" s="22"/>
      <c r="BY64" s="14"/>
      <c r="BZ64" s="22"/>
      <c r="CA64" s="14"/>
      <c r="CB64" s="22"/>
      <c r="CC64" s="14"/>
      <c r="CD64" s="22"/>
      <c r="CE64" s="14"/>
      <c r="CF64" s="22"/>
      <c r="CG64" s="14"/>
      <c r="CH64" s="14"/>
      <c r="CI64" s="14"/>
      <c r="CJ64" s="22"/>
      <c r="CK64" s="14">
        <v>971.8</v>
      </c>
      <c r="CL64" s="22">
        <f>CK64</f>
        <v>971.8</v>
      </c>
      <c r="CM64" s="14"/>
      <c r="CN64" s="22"/>
      <c r="CO64" s="14">
        <v>1720.5</v>
      </c>
      <c r="CP64" s="22">
        <f>CO64</f>
        <v>1720.5</v>
      </c>
      <c r="CQ64" s="14"/>
      <c r="CR64" s="22"/>
      <c r="CS64" s="14"/>
      <c r="CT64" s="22"/>
      <c r="CU64" s="14">
        <v>600</v>
      </c>
      <c r="CV64" s="22">
        <f>CU64</f>
        <v>600</v>
      </c>
      <c r="CW64" s="14"/>
      <c r="CX64" s="22"/>
      <c r="CY64" s="14">
        <v>387.8</v>
      </c>
      <c r="CZ64" s="28">
        <f>CY64</f>
        <v>387.8</v>
      </c>
      <c r="DA64" s="14"/>
      <c r="DB64" s="28"/>
      <c r="DC64" s="14"/>
      <c r="DD64" s="28"/>
      <c r="DE64" s="22"/>
      <c r="DF64" s="22"/>
      <c r="DG64" s="14"/>
      <c r="DH64" s="22"/>
      <c r="DI64" s="14"/>
      <c r="DJ64" s="22"/>
      <c r="DK64" s="14">
        <v>365.5</v>
      </c>
      <c r="DL64" s="22">
        <f>DK64</f>
        <v>365.5</v>
      </c>
      <c r="DM64" s="14"/>
      <c r="DN64" s="22"/>
      <c r="DO64" s="14">
        <v>105</v>
      </c>
      <c r="DP64" s="22">
        <f>DO64</f>
        <v>105</v>
      </c>
      <c r="DQ64" s="14"/>
      <c r="DR64" s="22"/>
      <c r="DS64" s="14"/>
      <c r="DT64" s="22"/>
      <c r="DU64" s="14"/>
      <c r="DV64" s="22"/>
      <c r="DW64" s="14"/>
      <c r="DX64" s="22"/>
      <c r="DY64" s="22"/>
      <c r="DZ64" s="22"/>
      <c r="EA64" s="14"/>
      <c r="EB64" s="22"/>
      <c r="EC64" s="22"/>
      <c r="ED64" s="22"/>
      <c r="EE64" s="14"/>
      <c r="EF64" s="22"/>
      <c r="EG64" s="14"/>
      <c r="EH64" s="22"/>
      <c r="EI64" s="14"/>
      <c r="EJ64" s="28"/>
      <c r="EK64" s="14"/>
      <c r="EL64" s="22"/>
      <c r="EM64" s="14"/>
      <c r="EN64" s="22"/>
      <c r="EO64" s="14"/>
      <c r="EP64" s="22"/>
      <c r="EQ64" s="14"/>
      <c r="ER64" s="22"/>
      <c r="ES64" s="14"/>
      <c r="ET64" s="22"/>
      <c r="EU64" s="14"/>
      <c r="EV64" s="22"/>
      <c r="EW64" s="22"/>
      <c r="EX64" s="22"/>
      <c r="EY64" s="14"/>
      <c r="EZ64" s="22"/>
      <c r="FA64" s="14"/>
      <c r="FB64" s="22"/>
      <c r="FC64" s="14"/>
      <c r="FD64" s="22"/>
      <c r="FE64" s="14"/>
      <c r="FF64" s="22"/>
      <c r="FG64" s="14"/>
      <c r="FH64" s="22"/>
      <c r="FI64" s="14"/>
      <c r="FJ64" s="22"/>
      <c r="FK64" s="14"/>
      <c r="FL64" s="22"/>
      <c r="FM64" s="14">
        <v>0</v>
      </c>
      <c r="FN64" s="22"/>
      <c r="FO64" s="14"/>
      <c r="FP64" s="22"/>
      <c r="FQ64" s="14"/>
      <c r="FR64" s="22"/>
      <c r="FS64" s="14"/>
      <c r="FT64" s="22"/>
      <c r="FU64" s="14"/>
      <c r="FV64" s="22"/>
      <c r="FW64" s="14"/>
      <c r="FX64" s="22"/>
      <c r="FY64" s="14">
        <v>400</v>
      </c>
      <c r="FZ64" s="22">
        <f>FY64</f>
        <v>400</v>
      </c>
      <c r="GA64" s="14"/>
      <c r="GB64" s="22"/>
      <c r="GC64" s="14"/>
      <c r="GD64" s="22"/>
      <c r="GE64" s="14"/>
      <c r="GF64" s="22"/>
      <c r="GG64" s="22"/>
      <c r="GH64" s="22"/>
      <c r="GI64" s="14"/>
      <c r="GJ64" s="22"/>
      <c r="GK64" s="14"/>
      <c r="GL64" s="22"/>
      <c r="GM64" s="14"/>
      <c r="GN64" s="22"/>
      <c r="GO64" s="14"/>
      <c r="GP64" s="22"/>
      <c r="GQ64" s="14"/>
      <c r="GR64" s="22"/>
      <c r="GS64" s="14"/>
      <c r="GT64" s="22"/>
      <c r="GU64" s="14"/>
      <c r="GV64" s="22"/>
      <c r="GW64" s="14"/>
      <c r="GX64" s="22"/>
      <c r="GY64" s="14"/>
      <c r="GZ64" s="22"/>
      <c r="HA64" s="14"/>
      <c r="HB64" s="22"/>
      <c r="HC64" s="14"/>
      <c r="HD64" s="22"/>
      <c r="HE64" s="14"/>
      <c r="HF64" s="22"/>
      <c r="HG64" s="22"/>
      <c r="HH64" s="22"/>
      <c r="HI64" s="22"/>
      <c r="HJ64" s="22"/>
      <c r="HK64" s="14"/>
      <c r="HL64" s="22"/>
      <c r="HM64" s="14"/>
      <c r="HN64" s="22"/>
      <c r="HO64" s="22"/>
      <c r="HP64" s="24"/>
      <c r="HQ64" s="14"/>
      <c r="HR64" s="22"/>
      <c r="HS64" s="14"/>
      <c r="HT64" s="22"/>
      <c r="HU64" s="14"/>
      <c r="HV64" s="22"/>
      <c r="HW64" s="14"/>
      <c r="HX64" s="22"/>
      <c r="HY64" s="14"/>
      <c r="HZ64" s="22"/>
    </row>
    <row r="65" spans="1:234" s="9" customFormat="1" ht="12.75">
      <c r="A65" s="30" t="s">
        <v>228</v>
      </c>
      <c r="B65" s="31" t="s">
        <v>229</v>
      </c>
      <c r="C65" s="22"/>
      <c r="D65" s="22">
        <v>1.2</v>
      </c>
      <c r="E65" s="22">
        <v>201.4</v>
      </c>
      <c r="F65" s="22">
        <v>210.7</v>
      </c>
      <c r="G65" s="22"/>
      <c r="H65" s="22"/>
      <c r="I65" s="22"/>
      <c r="J65" s="22">
        <v>0.8</v>
      </c>
      <c r="K65" s="22">
        <v>252.8</v>
      </c>
      <c r="L65" s="22">
        <v>256.4</v>
      </c>
      <c r="M65" s="22"/>
      <c r="N65" s="22">
        <v>1.1</v>
      </c>
      <c r="O65" s="22">
        <v>18.5</v>
      </c>
      <c r="P65" s="22">
        <v>18.9</v>
      </c>
      <c r="Q65" s="22"/>
      <c r="R65" s="22">
        <v>1.3</v>
      </c>
      <c r="S65" s="22"/>
      <c r="T65" s="22">
        <v>0.6</v>
      </c>
      <c r="U65" s="22">
        <v>50</v>
      </c>
      <c r="V65" s="22">
        <v>51.4</v>
      </c>
      <c r="W65" s="22">
        <v>230.5</v>
      </c>
      <c r="X65" s="22">
        <v>231.4</v>
      </c>
      <c r="Y65" s="22">
        <v>5.1</v>
      </c>
      <c r="Z65" s="22">
        <v>5.8</v>
      </c>
      <c r="AA65" s="22">
        <v>5</v>
      </c>
      <c r="AB65" s="22">
        <v>5.7</v>
      </c>
      <c r="AC65" s="22">
        <v>5</v>
      </c>
      <c r="AD65" s="22">
        <v>5.9</v>
      </c>
      <c r="AE65" s="22">
        <v>4.9</v>
      </c>
      <c r="AF65" s="22">
        <v>6.3</v>
      </c>
      <c r="AG65" s="22">
        <v>4.9</v>
      </c>
      <c r="AH65" s="22">
        <v>5.8</v>
      </c>
      <c r="AI65" s="22">
        <v>5.1</v>
      </c>
      <c r="AJ65" s="22">
        <v>6</v>
      </c>
      <c r="AK65" s="22">
        <v>7.7</v>
      </c>
      <c r="AL65" s="22">
        <v>8.6</v>
      </c>
      <c r="AM65" s="22">
        <v>4.9</v>
      </c>
      <c r="AN65" s="22">
        <v>6</v>
      </c>
      <c r="AO65" s="22">
        <v>4.7</v>
      </c>
      <c r="AP65" s="22">
        <v>5.4</v>
      </c>
      <c r="AQ65" s="22">
        <v>5</v>
      </c>
      <c r="AR65" s="22">
        <v>5.8</v>
      </c>
      <c r="AS65" s="22">
        <v>4.7</v>
      </c>
      <c r="AT65" s="22">
        <v>5.4</v>
      </c>
      <c r="AU65" s="22">
        <v>7.8</v>
      </c>
      <c r="AV65" s="22">
        <v>8.4</v>
      </c>
      <c r="AW65" s="22">
        <v>5.1</v>
      </c>
      <c r="AX65" s="22">
        <v>5.7</v>
      </c>
      <c r="AY65" s="22">
        <v>5</v>
      </c>
      <c r="AZ65" s="22">
        <v>6</v>
      </c>
      <c r="BA65" s="22">
        <v>5</v>
      </c>
      <c r="BB65" s="22">
        <v>6.1</v>
      </c>
      <c r="BC65" s="22">
        <v>4.9</v>
      </c>
      <c r="BD65" s="22">
        <v>5.7</v>
      </c>
      <c r="BE65" s="22">
        <v>5</v>
      </c>
      <c r="BF65" s="22">
        <v>6</v>
      </c>
      <c r="BG65" s="22">
        <v>5.2</v>
      </c>
      <c r="BH65" s="22">
        <v>6</v>
      </c>
      <c r="BI65" s="22"/>
      <c r="BJ65" s="22">
        <v>0.9</v>
      </c>
      <c r="BK65" s="22"/>
      <c r="BL65" s="22"/>
      <c r="BM65" s="22"/>
      <c r="BN65" s="22">
        <v>1.2</v>
      </c>
      <c r="BO65" s="22">
        <v>71.4</v>
      </c>
      <c r="BP65" s="22">
        <v>72.2</v>
      </c>
      <c r="BQ65" s="22">
        <v>20.9</v>
      </c>
      <c r="BR65" s="22">
        <v>21.5</v>
      </c>
      <c r="BS65" s="22">
        <v>44.4</v>
      </c>
      <c r="BT65" s="22">
        <v>45.2</v>
      </c>
      <c r="BU65" s="22"/>
      <c r="BV65" s="22">
        <v>1.1</v>
      </c>
      <c r="BW65" s="22">
        <v>32.8</v>
      </c>
      <c r="BX65" s="22">
        <v>34.1</v>
      </c>
      <c r="BY65" s="22"/>
      <c r="BZ65" s="22">
        <v>0.9</v>
      </c>
      <c r="CA65" s="22"/>
      <c r="CB65" s="22">
        <v>0.6</v>
      </c>
      <c r="CC65" s="22"/>
      <c r="CD65" s="22">
        <v>0.7</v>
      </c>
      <c r="CE65" s="22"/>
      <c r="CF65" s="22">
        <v>0.8</v>
      </c>
      <c r="CG65" s="22"/>
      <c r="CH65" s="22">
        <v>0.7</v>
      </c>
      <c r="CI65" s="22">
        <v>41.2</v>
      </c>
      <c r="CJ65" s="22">
        <v>42.4</v>
      </c>
      <c r="CK65" s="22"/>
      <c r="CL65" s="22">
        <v>0.8</v>
      </c>
      <c r="CM65" s="22">
        <v>144.8</v>
      </c>
      <c r="CN65" s="22">
        <v>146</v>
      </c>
      <c r="CO65" s="22"/>
      <c r="CP65" s="22">
        <v>0.8</v>
      </c>
      <c r="CQ65" s="22">
        <v>146.1</v>
      </c>
      <c r="CR65" s="22">
        <v>173.9</v>
      </c>
      <c r="CS65" s="22">
        <v>240</v>
      </c>
      <c r="CT65" s="22">
        <v>240.7</v>
      </c>
      <c r="CU65" s="22">
        <v>144.2</v>
      </c>
      <c r="CV65" s="22">
        <v>144.7</v>
      </c>
      <c r="CW65" s="22"/>
      <c r="CX65" s="22"/>
      <c r="CY65" s="22"/>
      <c r="CZ65" s="28">
        <v>1.2</v>
      </c>
      <c r="DA65" s="22">
        <v>16.3</v>
      </c>
      <c r="DB65" s="28">
        <v>16.9</v>
      </c>
      <c r="DC65" s="22">
        <v>142.9</v>
      </c>
      <c r="DD65" s="28">
        <v>143.4</v>
      </c>
      <c r="DE65" s="22">
        <v>37.5</v>
      </c>
      <c r="DF65" s="22">
        <v>38</v>
      </c>
      <c r="DG65" s="22">
        <v>58.4</v>
      </c>
      <c r="DH65" s="22">
        <f>DG65</f>
        <v>58.4</v>
      </c>
      <c r="DI65" s="22">
        <v>34.8</v>
      </c>
      <c r="DJ65" s="22">
        <f>DI65</f>
        <v>34.8</v>
      </c>
      <c r="DK65" s="22"/>
      <c r="DL65" s="22"/>
      <c r="DM65" s="22"/>
      <c r="DN65" s="22"/>
      <c r="DO65" s="22"/>
      <c r="DP65" s="22"/>
      <c r="DQ65" s="22">
        <v>59.8</v>
      </c>
      <c r="DR65" s="22">
        <f>DQ65</f>
        <v>59.8</v>
      </c>
      <c r="DS65" s="22">
        <v>139.6</v>
      </c>
      <c r="DT65" s="22">
        <f>DS65</f>
        <v>139.6</v>
      </c>
      <c r="DU65" s="22">
        <v>194.9</v>
      </c>
      <c r="DV65" s="22">
        <f>DU65</f>
        <v>194.9</v>
      </c>
      <c r="DW65" s="22">
        <v>105.4</v>
      </c>
      <c r="DX65" s="22">
        <v>106.5</v>
      </c>
      <c r="DY65" s="22">
        <v>46.4</v>
      </c>
      <c r="DZ65" s="22">
        <v>47.4</v>
      </c>
      <c r="EA65" s="22">
        <v>221.7</v>
      </c>
      <c r="EB65" s="22">
        <v>222.7</v>
      </c>
      <c r="EC65" s="22">
        <v>96.7</v>
      </c>
      <c r="ED65" s="22">
        <v>98.5</v>
      </c>
      <c r="EE65" s="22"/>
      <c r="EF65" s="22">
        <v>0.7</v>
      </c>
      <c r="EG65" s="22">
        <v>95.9</v>
      </c>
      <c r="EH65" s="22">
        <v>96.2</v>
      </c>
      <c r="EI65" s="22">
        <v>22.6</v>
      </c>
      <c r="EJ65" s="28">
        <v>23.2</v>
      </c>
      <c r="EK65" s="22"/>
      <c r="EL65" s="22">
        <v>0.9</v>
      </c>
      <c r="EM65" s="22">
        <v>106.1</v>
      </c>
      <c r="EN65" s="22">
        <v>107</v>
      </c>
      <c r="EO65" s="22"/>
      <c r="EP65" s="22">
        <v>1.1</v>
      </c>
      <c r="EQ65" s="22">
        <v>37.4</v>
      </c>
      <c r="ER65" s="22">
        <v>38.2</v>
      </c>
      <c r="ES65" s="22">
        <v>93.3</v>
      </c>
      <c r="ET65" s="22">
        <v>94.3</v>
      </c>
      <c r="EU65" s="22">
        <v>73.9</v>
      </c>
      <c r="EV65" s="22">
        <v>75.2</v>
      </c>
      <c r="EW65" s="22"/>
      <c r="EX65" s="22">
        <v>0.7</v>
      </c>
      <c r="EY65" s="22">
        <v>223.6</v>
      </c>
      <c r="EZ65" s="22">
        <v>224.4</v>
      </c>
      <c r="FA65" s="22">
        <v>76.8</v>
      </c>
      <c r="FB65" s="22">
        <v>77.4</v>
      </c>
      <c r="FC65" s="22">
        <v>223.4</v>
      </c>
      <c r="FD65" s="22">
        <v>224.5</v>
      </c>
      <c r="FE65" s="22">
        <v>74.8</v>
      </c>
      <c r="FF65" s="22">
        <v>75.8</v>
      </c>
      <c r="FG65" s="22">
        <v>0</v>
      </c>
      <c r="FH65" s="22">
        <v>2.1</v>
      </c>
      <c r="FI65" s="22"/>
      <c r="FJ65" s="22">
        <v>0.9</v>
      </c>
      <c r="FK65" s="22">
        <v>83.2</v>
      </c>
      <c r="FL65" s="22">
        <v>84</v>
      </c>
      <c r="FM65" s="22">
        <v>0</v>
      </c>
      <c r="FN65" s="22">
        <v>0.6</v>
      </c>
      <c r="FO65" s="22">
        <v>40.1</v>
      </c>
      <c r="FP65" s="22">
        <v>42.2</v>
      </c>
      <c r="FQ65" s="22">
        <v>126.2</v>
      </c>
      <c r="FR65" s="22">
        <v>127</v>
      </c>
      <c r="FS65" s="22"/>
      <c r="FT65" s="22">
        <v>0.5</v>
      </c>
      <c r="FU65" s="22">
        <v>116.1</v>
      </c>
      <c r="FV65" s="22">
        <v>117.2</v>
      </c>
      <c r="FW65" s="22">
        <v>158.7</v>
      </c>
      <c r="FX65" s="22">
        <v>160.2</v>
      </c>
      <c r="FY65" s="22">
        <v>54.2</v>
      </c>
      <c r="FZ65" s="22">
        <v>54.7</v>
      </c>
      <c r="GA65" s="22">
        <v>163.2</v>
      </c>
      <c r="GB65" s="22">
        <v>164</v>
      </c>
      <c r="GC65" s="22">
        <v>83.9</v>
      </c>
      <c r="GD65" s="22">
        <v>84.5</v>
      </c>
      <c r="GE65" s="22">
        <v>59</v>
      </c>
      <c r="GF65" s="22">
        <v>59.5</v>
      </c>
      <c r="GG65" s="22">
        <v>17.1</v>
      </c>
      <c r="GH65" s="22">
        <v>18.3</v>
      </c>
      <c r="GI65" s="22">
        <v>88.2</v>
      </c>
      <c r="GJ65" s="22">
        <v>89.3</v>
      </c>
      <c r="GK65" s="22">
        <v>81.4</v>
      </c>
      <c r="GL65" s="22">
        <v>81.9</v>
      </c>
      <c r="GM65" s="22">
        <v>21.8</v>
      </c>
      <c r="GN65" s="22">
        <v>22.6</v>
      </c>
      <c r="GO65" s="22">
        <v>90.1</v>
      </c>
      <c r="GP65" s="22">
        <v>91.2</v>
      </c>
      <c r="GQ65" s="22">
        <v>88.6</v>
      </c>
      <c r="GR65" s="22">
        <v>89.4</v>
      </c>
      <c r="GS65" s="22">
        <v>0</v>
      </c>
      <c r="GT65" s="22">
        <v>0.7</v>
      </c>
      <c r="GU65" s="22">
        <v>23.8</v>
      </c>
      <c r="GV65" s="22">
        <v>24.7</v>
      </c>
      <c r="GW65" s="22">
        <v>37.7</v>
      </c>
      <c r="GX65" s="22">
        <v>38.5</v>
      </c>
      <c r="GY65" s="22">
        <v>137.6</v>
      </c>
      <c r="GZ65" s="22">
        <v>138.5</v>
      </c>
      <c r="HA65" s="22">
        <v>91.1</v>
      </c>
      <c r="HB65" s="22">
        <v>91.7</v>
      </c>
      <c r="HC65" s="22">
        <v>44.9</v>
      </c>
      <c r="HD65" s="22">
        <v>45.6</v>
      </c>
      <c r="HE65" s="22">
        <v>28.1</v>
      </c>
      <c r="HF65" s="22">
        <v>28.8</v>
      </c>
      <c r="HG65" s="22">
        <v>0</v>
      </c>
      <c r="HH65" s="22">
        <v>1.1</v>
      </c>
      <c r="HI65" s="22">
        <v>39.2</v>
      </c>
      <c r="HJ65" s="22">
        <v>41.1</v>
      </c>
      <c r="HK65" s="22">
        <v>43.4</v>
      </c>
      <c r="HL65" s="22">
        <v>44.5</v>
      </c>
      <c r="HM65" s="22"/>
      <c r="HN65" s="22">
        <v>1</v>
      </c>
      <c r="HO65" s="22">
        <v>27.2</v>
      </c>
      <c r="HP65" s="24">
        <v>28.6</v>
      </c>
      <c r="HQ65" s="22"/>
      <c r="HR65" s="22">
        <v>1.2</v>
      </c>
      <c r="HS65" s="22">
        <v>88.9</v>
      </c>
      <c r="HT65" s="22">
        <v>90</v>
      </c>
      <c r="HU65" s="22">
        <v>65</v>
      </c>
      <c r="HV65" s="22">
        <v>65.4</v>
      </c>
      <c r="HW65" s="22">
        <v>93</v>
      </c>
      <c r="HX65" s="22">
        <v>93.7</v>
      </c>
      <c r="HY65" s="22">
        <v>91.3</v>
      </c>
      <c r="HZ65" s="22">
        <v>92.6</v>
      </c>
    </row>
    <row r="66" spans="1:234" ht="12.75">
      <c r="A66" s="11"/>
      <c r="B66" s="17" t="s">
        <v>150</v>
      </c>
      <c r="C66" s="21">
        <f>C65+C64+C63+C62+C61</f>
        <v>0</v>
      </c>
      <c r="D66" s="21">
        <f aca="true" t="shared" si="199" ref="D66:BO66">D65+D64+D63+D62+D61</f>
        <v>1.2</v>
      </c>
      <c r="E66" s="21">
        <f t="shared" si="199"/>
        <v>1159.3000000000002</v>
      </c>
      <c r="F66" s="21">
        <f t="shared" si="199"/>
        <v>1168.6000000000001</v>
      </c>
      <c r="G66" s="21">
        <f t="shared" si="199"/>
        <v>400</v>
      </c>
      <c r="H66" s="21">
        <f t="shared" si="199"/>
        <v>400</v>
      </c>
      <c r="I66" s="21">
        <f t="shared" si="199"/>
        <v>0</v>
      </c>
      <c r="J66" s="21">
        <f t="shared" si="199"/>
        <v>0.8</v>
      </c>
      <c r="K66" s="21">
        <f t="shared" si="199"/>
        <v>323.3</v>
      </c>
      <c r="L66" s="21">
        <f t="shared" si="199"/>
        <v>326.9</v>
      </c>
      <c r="M66" s="21">
        <f t="shared" si="199"/>
        <v>0</v>
      </c>
      <c r="N66" s="21">
        <f t="shared" si="199"/>
        <v>1.1</v>
      </c>
      <c r="O66" s="21">
        <f t="shared" si="199"/>
        <v>18.5</v>
      </c>
      <c r="P66" s="21">
        <f t="shared" si="199"/>
        <v>18.9</v>
      </c>
      <c r="Q66" s="21">
        <f t="shared" si="199"/>
        <v>1829.7</v>
      </c>
      <c r="R66" s="21">
        <f t="shared" si="199"/>
        <v>1831</v>
      </c>
      <c r="S66" s="21">
        <f t="shared" si="199"/>
        <v>161.3</v>
      </c>
      <c r="T66" s="21">
        <f t="shared" si="199"/>
        <v>161.9</v>
      </c>
      <c r="U66" s="21">
        <f t="shared" si="199"/>
        <v>76.3</v>
      </c>
      <c r="V66" s="21">
        <f t="shared" si="199"/>
        <v>77.7</v>
      </c>
      <c r="W66" s="21">
        <f t="shared" si="199"/>
        <v>331.7</v>
      </c>
      <c r="X66" s="21">
        <f t="shared" si="199"/>
        <v>332.6</v>
      </c>
      <c r="Y66" s="21">
        <f t="shared" si="199"/>
        <v>5.1</v>
      </c>
      <c r="Z66" s="21">
        <f t="shared" si="199"/>
        <v>5.8</v>
      </c>
      <c r="AA66" s="21">
        <f t="shared" si="199"/>
        <v>5</v>
      </c>
      <c r="AB66" s="21">
        <f t="shared" si="199"/>
        <v>5.7</v>
      </c>
      <c r="AC66" s="21">
        <f t="shared" si="199"/>
        <v>5</v>
      </c>
      <c r="AD66" s="21">
        <f t="shared" si="199"/>
        <v>5.9</v>
      </c>
      <c r="AE66" s="21">
        <f t="shared" si="199"/>
        <v>4.9</v>
      </c>
      <c r="AF66" s="21">
        <f t="shared" si="199"/>
        <v>6.3</v>
      </c>
      <c r="AG66" s="21">
        <f t="shared" si="199"/>
        <v>4.9</v>
      </c>
      <c r="AH66" s="21">
        <f t="shared" si="199"/>
        <v>5.8</v>
      </c>
      <c r="AI66" s="21">
        <f t="shared" si="199"/>
        <v>5.1</v>
      </c>
      <c r="AJ66" s="21">
        <f t="shared" si="199"/>
        <v>6</v>
      </c>
      <c r="AK66" s="21">
        <f t="shared" si="199"/>
        <v>7.7</v>
      </c>
      <c r="AL66" s="21">
        <f t="shared" si="199"/>
        <v>8.6</v>
      </c>
      <c r="AM66" s="21">
        <f t="shared" si="199"/>
        <v>4.9</v>
      </c>
      <c r="AN66" s="21">
        <f t="shared" si="199"/>
        <v>6</v>
      </c>
      <c r="AO66" s="21">
        <f t="shared" si="199"/>
        <v>4.7</v>
      </c>
      <c r="AP66" s="22">
        <f t="shared" si="199"/>
        <v>5.4</v>
      </c>
      <c r="AQ66" s="21">
        <f t="shared" si="199"/>
        <v>5</v>
      </c>
      <c r="AR66" s="21">
        <f t="shared" si="199"/>
        <v>5.8</v>
      </c>
      <c r="AS66" s="21">
        <f t="shared" si="199"/>
        <v>4.7</v>
      </c>
      <c r="AT66" s="21">
        <f t="shared" si="199"/>
        <v>5.4</v>
      </c>
      <c r="AU66" s="21">
        <f t="shared" si="199"/>
        <v>7.8</v>
      </c>
      <c r="AV66" s="21">
        <f t="shared" si="199"/>
        <v>8.4</v>
      </c>
      <c r="AW66" s="21">
        <f t="shared" si="199"/>
        <v>5.1</v>
      </c>
      <c r="AX66" s="21">
        <f t="shared" si="199"/>
        <v>5.7</v>
      </c>
      <c r="AY66" s="21">
        <f t="shared" si="199"/>
        <v>5</v>
      </c>
      <c r="AZ66" s="21">
        <f t="shared" si="199"/>
        <v>6</v>
      </c>
      <c r="BA66" s="21">
        <f t="shared" si="199"/>
        <v>5</v>
      </c>
      <c r="BB66" s="21">
        <f t="shared" si="199"/>
        <v>6.1</v>
      </c>
      <c r="BC66" s="21">
        <f t="shared" si="199"/>
        <v>4.9</v>
      </c>
      <c r="BD66" s="21">
        <f t="shared" si="199"/>
        <v>5.7</v>
      </c>
      <c r="BE66" s="21">
        <f t="shared" si="199"/>
        <v>5</v>
      </c>
      <c r="BF66" s="21">
        <f t="shared" si="199"/>
        <v>6</v>
      </c>
      <c r="BG66" s="21">
        <f t="shared" si="199"/>
        <v>5.2</v>
      </c>
      <c r="BH66" s="21">
        <f t="shared" si="199"/>
        <v>6</v>
      </c>
      <c r="BI66" s="21">
        <f t="shared" si="199"/>
        <v>27.7</v>
      </c>
      <c r="BJ66" s="21">
        <f t="shared" si="199"/>
        <v>28.599999999999998</v>
      </c>
      <c r="BK66" s="21">
        <f t="shared" si="199"/>
        <v>27.6</v>
      </c>
      <c r="BL66" s="21">
        <f t="shared" si="199"/>
        <v>28.4</v>
      </c>
      <c r="BM66" s="21">
        <f t="shared" si="199"/>
        <v>27.9</v>
      </c>
      <c r="BN66" s="21">
        <f t="shared" si="199"/>
        <v>29.099999999999998</v>
      </c>
      <c r="BO66" s="21">
        <f t="shared" si="199"/>
        <v>170</v>
      </c>
      <c r="BP66" s="21">
        <f aca="true" t="shared" si="200" ref="BP66:EA66">BP65+BP64+BP63+BP62+BP61</f>
        <v>170.8</v>
      </c>
      <c r="BQ66" s="21">
        <f t="shared" si="200"/>
        <v>70.69999999999999</v>
      </c>
      <c r="BR66" s="21">
        <f t="shared" si="200"/>
        <v>71.3</v>
      </c>
      <c r="BS66" s="21">
        <f t="shared" si="200"/>
        <v>96.9</v>
      </c>
      <c r="BT66" s="21">
        <f t="shared" si="200"/>
        <v>97.7</v>
      </c>
      <c r="BU66" s="21">
        <f t="shared" si="200"/>
        <v>0</v>
      </c>
      <c r="BV66" s="21">
        <f t="shared" si="200"/>
        <v>1.1</v>
      </c>
      <c r="BW66" s="21">
        <f t="shared" si="200"/>
        <v>59.099999999999994</v>
      </c>
      <c r="BX66" s="21">
        <f t="shared" si="200"/>
        <v>60.400000000000006</v>
      </c>
      <c r="BY66" s="21">
        <f t="shared" si="200"/>
        <v>0</v>
      </c>
      <c r="BZ66" s="21">
        <f t="shared" si="200"/>
        <v>0.9</v>
      </c>
      <c r="CA66" s="21">
        <f t="shared" si="200"/>
        <v>0</v>
      </c>
      <c r="CB66" s="21">
        <f t="shared" si="200"/>
        <v>0.6</v>
      </c>
      <c r="CC66" s="21">
        <f t="shared" si="200"/>
        <v>0</v>
      </c>
      <c r="CD66" s="21">
        <f t="shared" si="200"/>
        <v>0.7</v>
      </c>
      <c r="CE66" s="21">
        <f t="shared" si="200"/>
        <v>26.5</v>
      </c>
      <c r="CF66" s="21">
        <f t="shared" si="200"/>
        <v>27.3</v>
      </c>
      <c r="CG66" s="21">
        <f t="shared" si="200"/>
        <v>0</v>
      </c>
      <c r="CH66" s="21">
        <f t="shared" si="200"/>
        <v>0.7</v>
      </c>
      <c r="CI66" s="21">
        <f t="shared" si="200"/>
        <v>134.7</v>
      </c>
      <c r="CJ66" s="21">
        <f t="shared" si="200"/>
        <v>135.9</v>
      </c>
      <c r="CK66" s="21">
        <f t="shared" si="200"/>
        <v>1032.8999999999999</v>
      </c>
      <c r="CL66" s="21">
        <f t="shared" si="200"/>
        <v>1033.6999999999998</v>
      </c>
      <c r="CM66" s="21">
        <f t="shared" si="200"/>
        <v>205.4</v>
      </c>
      <c r="CN66" s="21">
        <f t="shared" si="200"/>
        <v>206.6</v>
      </c>
      <c r="CO66" s="21">
        <f t="shared" si="200"/>
        <v>1825.9</v>
      </c>
      <c r="CP66" s="21">
        <f t="shared" si="200"/>
        <v>1826.7</v>
      </c>
      <c r="CQ66" s="21">
        <f t="shared" si="200"/>
        <v>206.89999999999998</v>
      </c>
      <c r="CR66" s="21">
        <f t="shared" si="200"/>
        <v>234.7</v>
      </c>
      <c r="CS66" s="21">
        <f t="shared" si="200"/>
        <v>311.6</v>
      </c>
      <c r="CT66" s="21">
        <f t="shared" si="200"/>
        <v>312.29999999999995</v>
      </c>
      <c r="CU66" s="21">
        <f t="shared" si="200"/>
        <v>815.8000000000001</v>
      </c>
      <c r="CV66" s="21">
        <f t="shared" si="200"/>
        <v>816.3000000000001</v>
      </c>
      <c r="CW66" s="21">
        <f t="shared" si="200"/>
        <v>17.6</v>
      </c>
      <c r="CX66" s="21">
        <f t="shared" si="200"/>
        <v>17.6</v>
      </c>
      <c r="CY66" s="21">
        <f t="shared" si="200"/>
        <v>387.8</v>
      </c>
      <c r="CZ66" s="21">
        <f t="shared" si="200"/>
        <v>389</v>
      </c>
      <c r="DA66" s="21">
        <f t="shared" si="200"/>
        <v>55.8</v>
      </c>
      <c r="DB66" s="21">
        <f t="shared" si="200"/>
        <v>56.4</v>
      </c>
      <c r="DC66" s="21">
        <f t="shared" si="200"/>
        <v>161.70000000000002</v>
      </c>
      <c r="DD66" s="21">
        <f t="shared" si="200"/>
        <v>162.20000000000002</v>
      </c>
      <c r="DE66" s="21">
        <f t="shared" si="200"/>
        <v>86.6</v>
      </c>
      <c r="DF66" s="21">
        <f t="shared" si="200"/>
        <v>87.1</v>
      </c>
      <c r="DG66" s="21">
        <f t="shared" si="200"/>
        <v>115.1</v>
      </c>
      <c r="DH66" s="21">
        <f t="shared" si="200"/>
        <v>115.1</v>
      </c>
      <c r="DI66" s="21">
        <f t="shared" si="200"/>
        <v>60.8</v>
      </c>
      <c r="DJ66" s="21">
        <f t="shared" si="200"/>
        <v>60.8</v>
      </c>
      <c r="DK66" s="21">
        <f t="shared" si="200"/>
        <v>365.5</v>
      </c>
      <c r="DL66" s="21">
        <f t="shared" si="200"/>
        <v>365.5</v>
      </c>
      <c r="DM66" s="21">
        <f t="shared" si="200"/>
        <v>0</v>
      </c>
      <c r="DN66" s="21">
        <f t="shared" si="200"/>
        <v>0</v>
      </c>
      <c r="DO66" s="21">
        <f t="shared" si="200"/>
        <v>105</v>
      </c>
      <c r="DP66" s="21">
        <f t="shared" si="200"/>
        <v>105</v>
      </c>
      <c r="DQ66" s="21">
        <f t="shared" si="200"/>
        <v>85.8</v>
      </c>
      <c r="DR66" s="21">
        <f t="shared" si="200"/>
        <v>85.8</v>
      </c>
      <c r="DS66" s="21">
        <f t="shared" si="200"/>
        <v>200.1</v>
      </c>
      <c r="DT66" s="21">
        <f t="shared" si="200"/>
        <v>200.1</v>
      </c>
      <c r="DU66" s="21">
        <f t="shared" si="200"/>
        <v>252.4</v>
      </c>
      <c r="DV66" s="21">
        <f t="shared" si="200"/>
        <v>252.4</v>
      </c>
      <c r="DW66" s="21">
        <f t="shared" si="200"/>
        <v>151.7</v>
      </c>
      <c r="DX66" s="21">
        <f t="shared" si="200"/>
        <v>152.8</v>
      </c>
      <c r="DY66" s="21">
        <f t="shared" si="200"/>
        <v>92.8</v>
      </c>
      <c r="DZ66" s="21">
        <f t="shared" si="200"/>
        <v>93.8</v>
      </c>
      <c r="EA66" s="21">
        <f t="shared" si="200"/>
        <v>323.29999999999995</v>
      </c>
      <c r="EB66" s="21">
        <f aca="true" t="shared" si="201" ref="EB66:GM66">EB65+EB64+EB63+EB62+EB61</f>
        <v>324.29999999999995</v>
      </c>
      <c r="EC66" s="21">
        <f t="shared" si="201"/>
        <v>194.7</v>
      </c>
      <c r="ED66" s="21">
        <f t="shared" si="201"/>
        <v>196.5</v>
      </c>
      <c r="EE66" s="21">
        <f t="shared" si="201"/>
        <v>39.1</v>
      </c>
      <c r="EF66" s="21">
        <f t="shared" si="201"/>
        <v>39.800000000000004</v>
      </c>
      <c r="EG66" s="21">
        <f t="shared" si="201"/>
        <v>115.60000000000001</v>
      </c>
      <c r="EH66" s="21">
        <f t="shared" si="201"/>
        <v>115.9</v>
      </c>
      <c r="EI66" s="21">
        <f t="shared" si="201"/>
        <v>47.2</v>
      </c>
      <c r="EJ66" s="21">
        <f t="shared" si="201"/>
        <v>47.8</v>
      </c>
      <c r="EK66" s="21">
        <f t="shared" si="201"/>
        <v>38.8</v>
      </c>
      <c r="EL66" s="21">
        <f t="shared" si="201"/>
        <v>39.699999999999996</v>
      </c>
      <c r="EM66" s="21">
        <f t="shared" si="201"/>
        <v>152.6</v>
      </c>
      <c r="EN66" s="21">
        <f t="shared" si="201"/>
        <v>153.5</v>
      </c>
      <c r="EO66" s="21">
        <f t="shared" si="201"/>
        <v>39.3</v>
      </c>
      <c r="EP66" s="21">
        <f t="shared" si="201"/>
        <v>40.4</v>
      </c>
      <c r="EQ66" s="21">
        <f t="shared" si="201"/>
        <v>53.9</v>
      </c>
      <c r="ER66" s="21">
        <f t="shared" si="201"/>
        <v>54.7</v>
      </c>
      <c r="ES66" s="21">
        <f t="shared" si="201"/>
        <v>133.1</v>
      </c>
      <c r="ET66" s="21">
        <f t="shared" si="201"/>
        <v>134.1</v>
      </c>
      <c r="EU66" s="21">
        <f t="shared" si="201"/>
        <v>109.4</v>
      </c>
      <c r="EV66" s="21">
        <f t="shared" si="201"/>
        <v>110.7</v>
      </c>
      <c r="EW66" s="21">
        <f t="shared" si="201"/>
        <v>16.5</v>
      </c>
      <c r="EX66" s="21">
        <f t="shared" si="201"/>
        <v>17.2</v>
      </c>
      <c r="EY66" s="21">
        <f t="shared" si="201"/>
        <v>272.9</v>
      </c>
      <c r="EZ66" s="21">
        <f t="shared" si="201"/>
        <v>273.7</v>
      </c>
      <c r="FA66" s="21">
        <f t="shared" si="201"/>
        <v>109.69999999999999</v>
      </c>
      <c r="FB66" s="21">
        <f t="shared" si="201"/>
        <v>110.30000000000001</v>
      </c>
      <c r="FC66" s="21">
        <f t="shared" si="201"/>
        <v>252.70000000000002</v>
      </c>
      <c r="FD66" s="21">
        <f t="shared" si="201"/>
        <v>253.8</v>
      </c>
      <c r="FE66" s="21">
        <f t="shared" si="201"/>
        <v>110.5</v>
      </c>
      <c r="FF66" s="21">
        <f t="shared" si="201"/>
        <v>111.5</v>
      </c>
      <c r="FG66" s="21">
        <f t="shared" si="201"/>
        <v>32.7</v>
      </c>
      <c r="FH66" s="21">
        <f t="shared" si="201"/>
        <v>34.800000000000004</v>
      </c>
      <c r="FI66" s="21">
        <f t="shared" si="201"/>
        <v>45.5</v>
      </c>
      <c r="FJ66" s="21">
        <f t="shared" si="201"/>
        <v>46.4</v>
      </c>
      <c r="FK66" s="21">
        <f t="shared" si="201"/>
        <v>122.6</v>
      </c>
      <c r="FL66" s="21">
        <f t="shared" si="201"/>
        <v>123.4</v>
      </c>
      <c r="FM66" s="21">
        <f t="shared" si="201"/>
        <v>33</v>
      </c>
      <c r="FN66" s="21">
        <f t="shared" si="201"/>
        <v>33.6</v>
      </c>
      <c r="FO66" s="21">
        <f t="shared" si="201"/>
        <v>92.1</v>
      </c>
      <c r="FP66" s="21">
        <f t="shared" si="201"/>
        <v>94.2</v>
      </c>
      <c r="FQ66" s="21">
        <f t="shared" si="201"/>
        <v>191.3</v>
      </c>
      <c r="FR66" s="21">
        <f t="shared" si="201"/>
        <v>192.1</v>
      </c>
      <c r="FS66" s="21">
        <f t="shared" si="201"/>
        <v>68.7</v>
      </c>
      <c r="FT66" s="21">
        <f t="shared" si="201"/>
        <v>69.2</v>
      </c>
      <c r="FU66" s="21">
        <f t="shared" si="201"/>
        <v>165.39999999999998</v>
      </c>
      <c r="FV66" s="21">
        <f t="shared" si="201"/>
        <v>166.5</v>
      </c>
      <c r="FW66" s="21">
        <f t="shared" si="201"/>
        <v>231.79999999999998</v>
      </c>
      <c r="FX66" s="21">
        <f t="shared" si="201"/>
        <v>233.29999999999998</v>
      </c>
      <c r="FY66" s="21">
        <f t="shared" si="201"/>
        <v>472.09999999999997</v>
      </c>
      <c r="FZ66" s="21">
        <f t="shared" si="201"/>
        <v>472.59999999999997</v>
      </c>
      <c r="GA66" s="21">
        <f t="shared" si="201"/>
        <v>163.2</v>
      </c>
      <c r="GB66" s="21">
        <f t="shared" si="201"/>
        <v>164</v>
      </c>
      <c r="GC66" s="21">
        <f t="shared" si="201"/>
        <v>138.60000000000002</v>
      </c>
      <c r="GD66" s="21">
        <f t="shared" si="201"/>
        <v>139.2</v>
      </c>
      <c r="GE66" s="21">
        <f t="shared" si="201"/>
        <v>122.9</v>
      </c>
      <c r="GF66" s="21">
        <f t="shared" si="201"/>
        <v>123.4</v>
      </c>
      <c r="GG66" s="21">
        <f t="shared" si="201"/>
        <v>17.1</v>
      </c>
      <c r="GH66" s="21">
        <f t="shared" si="201"/>
        <v>18.3</v>
      </c>
      <c r="GI66" s="22">
        <f t="shared" si="201"/>
        <v>125.9</v>
      </c>
      <c r="GJ66" s="22">
        <f t="shared" si="201"/>
        <v>127</v>
      </c>
      <c r="GK66" s="21">
        <f t="shared" si="201"/>
        <v>81.4</v>
      </c>
      <c r="GL66" s="21">
        <f t="shared" si="201"/>
        <v>81.9</v>
      </c>
      <c r="GM66" s="21">
        <f t="shared" si="201"/>
        <v>51</v>
      </c>
      <c r="GN66" s="21">
        <f aca="true" t="shared" si="202" ref="GN66:HZ66">GN65+GN64+GN63+GN62+GN61</f>
        <v>51.8</v>
      </c>
      <c r="GO66" s="21">
        <f t="shared" si="202"/>
        <v>90.1</v>
      </c>
      <c r="GP66" s="21">
        <f t="shared" si="202"/>
        <v>91.2</v>
      </c>
      <c r="GQ66" s="21">
        <f t="shared" si="202"/>
        <v>88.6</v>
      </c>
      <c r="GR66" s="21">
        <f t="shared" si="202"/>
        <v>89.4</v>
      </c>
      <c r="GS66" s="21">
        <f t="shared" si="202"/>
        <v>39.7</v>
      </c>
      <c r="GT66" s="21">
        <f t="shared" si="202"/>
        <v>40.400000000000006</v>
      </c>
      <c r="GU66" s="21">
        <f t="shared" si="202"/>
        <v>32.5</v>
      </c>
      <c r="GV66" s="21">
        <f t="shared" si="202"/>
        <v>33.4</v>
      </c>
      <c r="GW66" s="21">
        <f t="shared" si="202"/>
        <v>92.80000000000001</v>
      </c>
      <c r="GX66" s="21">
        <f t="shared" si="202"/>
        <v>93.6</v>
      </c>
      <c r="GY66" s="21">
        <f t="shared" si="202"/>
        <v>188.6</v>
      </c>
      <c r="GZ66" s="21">
        <f t="shared" si="202"/>
        <v>189.5</v>
      </c>
      <c r="HA66" s="21">
        <f t="shared" si="202"/>
        <v>149.39999999999998</v>
      </c>
      <c r="HB66" s="21">
        <f t="shared" si="202"/>
        <v>150</v>
      </c>
      <c r="HC66" s="21">
        <f t="shared" si="202"/>
        <v>102.9</v>
      </c>
      <c r="HD66" s="21">
        <f t="shared" si="202"/>
        <v>103.6</v>
      </c>
      <c r="HE66" s="21">
        <f t="shared" si="202"/>
        <v>28.1</v>
      </c>
      <c r="HF66" s="21">
        <f t="shared" si="202"/>
        <v>28.8</v>
      </c>
      <c r="HG66" s="21">
        <f t="shared" si="202"/>
        <v>0</v>
      </c>
      <c r="HH66" s="21">
        <f t="shared" si="202"/>
        <v>1.1</v>
      </c>
      <c r="HI66" s="21">
        <f t="shared" si="202"/>
        <v>79.4</v>
      </c>
      <c r="HJ66" s="21">
        <f t="shared" si="202"/>
        <v>81.30000000000001</v>
      </c>
      <c r="HK66" s="21">
        <f t="shared" si="202"/>
        <v>87.4</v>
      </c>
      <c r="HL66" s="21">
        <f t="shared" si="202"/>
        <v>88.5</v>
      </c>
      <c r="HM66" s="21">
        <f t="shared" si="202"/>
        <v>34.1</v>
      </c>
      <c r="HN66" s="21">
        <f t="shared" si="202"/>
        <v>35.1</v>
      </c>
      <c r="HO66" s="21">
        <f t="shared" si="202"/>
        <v>61.3</v>
      </c>
      <c r="HP66" s="21">
        <f t="shared" si="202"/>
        <v>62.7</v>
      </c>
      <c r="HQ66" s="21">
        <f t="shared" si="202"/>
        <v>30.7</v>
      </c>
      <c r="HR66" s="21">
        <f t="shared" si="202"/>
        <v>31.9</v>
      </c>
      <c r="HS66" s="21">
        <f t="shared" si="202"/>
        <v>122</v>
      </c>
      <c r="HT66" s="21">
        <f t="shared" si="202"/>
        <v>123.1</v>
      </c>
      <c r="HU66" s="21">
        <f t="shared" si="202"/>
        <v>102</v>
      </c>
      <c r="HV66" s="21">
        <f t="shared" si="202"/>
        <v>102.4</v>
      </c>
      <c r="HW66" s="21">
        <f t="shared" si="202"/>
        <v>143.3</v>
      </c>
      <c r="HX66" s="21">
        <f t="shared" si="202"/>
        <v>144</v>
      </c>
      <c r="HY66" s="21">
        <f t="shared" si="202"/>
        <v>145.3</v>
      </c>
      <c r="HZ66" s="21">
        <f t="shared" si="202"/>
        <v>146.6</v>
      </c>
    </row>
    <row r="67" spans="1:234" s="3" customFormat="1" ht="48" customHeight="1">
      <c r="A67" s="11" t="s">
        <v>230</v>
      </c>
      <c r="B67" s="17" t="s">
        <v>231</v>
      </c>
      <c r="C67" s="21">
        <f>C23+C24+C25+C40+C66</f>
        <v>8621.3623</v>
      </c>
      <c r="D67" s="21">
        <f>D23+D24+D25+D40+D66</f>
        <v>8621.3623</v>
      </c>
      <c r="E67" s="21">
        <f>E66+E40+E25+E23+E24</f>
        <v>13369.727658</v>
      </c>
      <c r="F67" s="21">
        <f>F66+F40+F25+F23+F24</f>
        <v>13369.6625</v>
      </c>
      <c r="G67" s="21">
        <f>G25+G23+G24+G40+G66</f>
        <v>6319.034905</v>
      </c>
      <c r="H67" s="21">
        <f>G67</f>
        <v>6319.034905</v>
      </c>
      <c r="I67" s="21">
        <f>I23+I24+I25+I40+I66</f>
        <v>9216.8899858</v>
      </c>
      <c r="J67" s="21">
        <f>J23+J24+J25+J40+J60</f>
        <v>9216.9</v>
      </c>
      <c r="K67" s="21">
        <f>K23+K24+K25+K40+K66</f>
        <v>9609.311316399999</v>
      </c>
      <c r="L67" s="21">
        <f>L23+L24+L25+L40+L60</f>
        <v>9609.3</v>
      </c>
      <c r="M67" s="21">
        <f>M23+M24+M25+M40+M66</f>
        <v>7227.2032606</v>
      </c>
      <c r="N67" s="21">
        <f>N23+N24+N25+N40+N60</f>
        <v>7227.178100000001</v>
      </c>
      <c r="O67" s="21">
        <f>O23+O24+O25+O40+O65</f>
        <v>2848.3063768</v>
      </c>
      <c r="P67" s="21">
        <f aca="true" t="shared" si="203" ref="P67:AA67">P23+P24+P25+P40+P66</f>
        <v>2848.3063768</v>
      </c>
      <c r="Q67" s="21">
        <f t="shared" si="203"/>
        <v>12917.300027000001</v>
      </c>
      <c r="R67" s="21">
        <f t="shared" si="203"/>
        <v>12917.2247</v>
      </c>
      <c r="S67" s="21">
        <f t="shared" si="203"/>
        <v>3925.6211294000004</v>
      </c>
      <c r="T67" s="21">
        <f t="shared" si="203"/>
        <v>3925.6</v>
      </c>
      <c r="U67" s="21">
        <f t="shared" si="203"/>
        <v>3587.9021510000002</v>
      </c>
      <c r="V67" s="21">
        <f t="shared" si="203"/>
        <v>3587.8833999999997</v>
      </c>
      <c r="W67" s="21">
        <f t="shared" si="203"/>
        <v>13074.8891</v>
      </c>
      <c r="X67" s="21">
        <f t="shared" si="203"/>
        <v>13074.889100000002</v>
      </c>
      <c r="Y67" s="21">
        <f t="shared" si="203"/>
        <v>2218.7100226</v>
      </c>
      <c r="Z67" s="21">
        <f t="shared" si="203"/>
        <v>2218.7729000000004</v>
      </c>
      <c r="AA67" s="21">
        <f t="shared" si="203"/>
        <v>2227.5836721999995</v>
      </c>
      <c r="AB67" s="21">
        <f>AB23+AB24+AB25+AB40+AB65</f>
        <v>2227.5630999999994</v>
      </c>
      <c r="AC67" s="21">
        <f>AC23+AC24+AC25+AC40+AC66</f>
        <v>2239.0915998</v>
      </c>
      <c r="AD67" s="21">
        <f>AD23+AD24+AD25+AD40+AD60</f>
        <v>2239.0615000000003</v>
      </c>
      <c r="AE67" s="21">
        <f>AE23+AE24+AE25+AE40+AE66</f>
        <v>2233.275336</v>
      </c>
      <c r="AF67" s="21">
        <f>AF23+AF24+AF25+AF40+AF66</f>
        <v>2233.3</v>
      </c>
      <c r="AG67" s="21">
        <f>AG23+AG24+AG25+AG40+AG66</f>
        <v>2236.3230218</v>
      </c>
      <c r="AH67" s="21">
        <f>AH23+AH24+AH25+AH40+AH60</f>
        <v>2236.319</v>
      </c>
      <c r="AI67" s="21">
        <f>AI23+AI24+AI25+AI40+AI66</f>
        <v>2238.8747919999996</v>
      </c>
      <c r="AJ67" s="21">
        <f>AJ23+AJ24+AJ25+AJ40+AJ66</f>
        <v>2238.8473</v>
      </c>
      <c r="AK67" s="21">
        <f>AK23+AK24+AK25+AK40+AK66</f>
        <v>2266.5866797999997</v>
      </c>
      <c r="AL67" s="21">
        <f>AL23+AL24+AL25+AL40+AL60</f>
        <v>2266.5958</v>
      </c>
      <c r="AM67" s="21">
        <f>AM23+AM24+AM25+AM40+AM66</f>
        <v>2241.0096544</v>
      </c>
      <c r="AN67" s="21">
        <f>AN23+AN24+AN25+AN40+AN60</f>
        <v>2241.0613000000003</v>
      </c>
      <c r="AO67" s="21">
        <f>AO23+AO24+AO25+AO40+AO66</f>
        <v>2239.0915998</v>
      </c>
      <c r="AP67" s="22">
        <f>AP23+AP24+AP25+AP40+AP60</f>
        <v>2239.0615000000003</v>
      </c>
      <c r="AQ67" s="21">
        <f>AQ23+AQ24+AQ25+AQ40+AQ66</f>
        <v>2255.3293599999997</v>
      </c>
      <c r="AR67" s="21">
        <f>AR23+AR24+AR25+AR40+AR60</f>
        <v>2255.3454</v>
      </c>
      <c r="AS67" s="21">
        <f>AS23+AS24+AS25+AS40+AS66</f>
        <v>2256.7308989999997</v>
      </c>
      <c r="AT67" s="21">
        <f>AT66+AT40+AT25+AT23+AT24</f>
        <v>2256.7338999999997</v>
      </c>
      <c r="AU67" s="21">
        <f>AU23+AU24+AU25+AU40+AU66</f>
        <v>2217.6198914</v>
      </c>
      <c r="AV67" s="21">
        <f>AU67</f>
        <v>2217.6198914</v>
      </c>
      <c r="AW67" s="21">
        <f>AW23+AW24+AW25+AW40+AW66</f>
        <v>2228.6942034</v>
      </c>
      <c r="AX67" s="21">
        <f>AW67</f>
        <v>2228.6942034</v>
      </c>
      <c r="AY67" s="21">
        <f>AY23+AY24+AY25+AY40+AY66</f>
        <v>2250.9165352</v>
      </c>
      <c r="AZ67" s="21">
        <f>AZ23+AZ24+AZ25+AZ40+AZ60</f>
        <v>2250.9743</v>
      </c>
      <c r="BA67" s="21">
        <f>BA23+BA24+BA25+BA40+BA66</f>
        <v>2240.1590309999997</v>
      </c>
      <c r="BB67" s="21">
        <f>BB23+BB24+BB25+BB40+BB60</f>
        <v>2240.2184999999995</v>
      </c>
      <c r="BC67" s="21">
        <f>BC23+BC24+BC25+BC40+BC66</f>
        <v>2185.4402788</v>
      </c>
      <c r="BD67" s="21">
        <f>BD23+BD24+BD25+BD40+BD60</f>
        <v>2185.4186999999997</v>
      </c>
      <c r="BE67" s="21">
        <f>BE23+BE24+BE25+BE40+BE66</f>
        <v>2242.3938934</v>
      </c>
      <c r="BF67" s="21">
        <f>BF23+BF24+BF25+BF40+BF60</f>
        <v>2242.4325</v>
      </c>
      <c r="BG67" s="21">
        <f>BG23+BG24+BG25+BG40+BG66</f>
        <v>2242.7108012</v>
      </c>
      <c r="BH67" s="21">
        <f>BH23+BH24+BH25+BH40+BH60</f>
        <v>2242.6468</v>
      </c>
      <c r="BI67" s="21">
        <f>BI23+BI24+BI25+BI40+BI66</f>
        <v>3440.740878</v>
      </c>
      <c r="BJ67" s="21">
        <f>BJ23+BJ24+BJ25+BJ40+BJ66</f>
        <v>3440.7173000000003</v>
      </c>
      <c r="BK67" s="21">
        <f>BK23+BK24+BK25+BK40+BK66</f>
        <v>3403.665125</v>
      </c>
      <c r="BL67" s="21">
        <f>BL23+BL24+BL25+BL40+BL66</f>
        <v>3403.5936000000006</v>
      </c>
      <c r="BM67" s="21">
        <f>BM23+BM24+BM25+BM40+BM66</f>
        <v>3425.3977412</v>
      </c>
      <c r="BN67" s="21">
        <f>BN23++BN24+BN25+BN40+BN66</f>
        <v>3425.3202</v>
      </c>
      <c r="BO67" s="21">
        <f>BO23+BO24+BO25+BO40+BO66</f>
        <v>13081.7604914</v>
      </c>
      <c r="BP67" s="21">
        <f>BO67</f>
        <v>13081.7604914</v>
      </c>
      <c r="BQ67" s="21">
        <f>BQ23+BQ24+BQ25+BQ40+BQ66</f>
        <v>6796.539045799999</v>
      </c>
      <c r="BR67" s="21">
        <f>BR66+BR40+BR25+BR23+BR24</f>
        <v>6796.497700000001</v>
      </c>
      <c r="BS67" s="21">
        <f>BS23+BS24+BS25+BS40+BS66</f>
        <v>7167.579367999999</v>
      </c>
      <c r="BT67" s="21">
        <f>BT66+BT40+BT25+BT24+BT23</f>
        <v>7167.520099999999</v>
      </c>
      <c r="BU67" s="21">
        <f>BU23+BU24+BU25+BU40+BU66</f>
        <v>9638.5248432</v>
      </c>
      <c r="BV67" s="21">
        <f>BV66+BV40+BV25+BV24+BV23</f>
        <v>9638.5371</v>
      </c>
      <c r="BW67" s="21">
        <f>BW23+BW24+BW25+BW40+BW66</f>
        <v>3582.6823027999994</v>
      </c>
      <c r="BX67" s="21">
        <f>BX66+BX40+BX25+BX24+BX23</f>
        <v>3582.7130999999995</v>
      </c>
      <c r="BY67" s="21">
        <f>BY23+BY24+BY25+BY40+BY66</f>
        <v>3599.7</v>
      </c>
      <c r="BZ67" s="21">
        <f>BZ66+BZ40+BZ25+BZ24+BZ23</f>
        <v>3599.7</v>
      </c>
      <c r="CA67" s="21">
        <f>CA23+CA24+CA25+CA40+CA66</f>
        <v>3620.6000000000004</v>
      </c>
      <c r="CB67" s="21">
        <f>CB66+CB40+CB25+CB24+CB23</f>
        <v>3620.6000000000004</v>
      </c>
      <c r="CC67" s="21">
        <f>CC23+CC24+CC25+CC40+CC66</f>
        <v>3567.8</v>
      </c>
      <c r="CD67" s="21">
        <f>CD66+CD40+CD25+CD24+CD23</f>
        <v>3567.8</v>
      </c>
      <c r="CE67" s="21">
        <f>CE23+CE24+CE25+CE40+CE66</f>
        <v>3607.7366125999997</v>
      </c>
      <c r="CF67" s="21">
        <f>CF66+CF40+CF25+CF24+CF23</f>
        <v>3607.7300999999993</v>
      </c>
      <c r="CG67" s="21">
        <f>CG23+CG24+CG25+CG40+CG66</f>
        <v>2173.343240015</v>
      </c>
      <c r="CH67" s="21">
        <f>CH23+CH24+CH25+CH40+CH66</f>
        <v>2173.3365999999996</v>
      </c>
      <c r="CI67" s="21">
        <f>CI23+CI24+CI25+CI40+CI66</f>
        <v>12746.728491</v>
      </c>
      <c r="CJ67" s="21">
        <f>CJ66+CJ40+CJ25+CJ24+CJ23</f>
        <v>12746.769999999999</v>
      </c>
      <c r="CK67" s="21">
        <f>CK23+CK24+CK25+CK40+CK66</f>
        <v>12924.3951</v>
      </c>
      <c r="CL67" s="21">
        <f>CL66+CL40+CL25+CL24+CL23</f>
        <v>12924.3951</v>
      </c>
      <c r="CM67" s="21">
        <f>CM23+CM24+CM25+CM40+CM66</f>
        <v>7268.4866306</v>
      </c>
      <c r="CN67" s="21">
        <f>CN66+CN40+CN25+CN24+CN23</f>
        <v>7268.4703</v>
      </c>
      <c r="CO67" s="21">
        <f>CO23+CO24+CO25+CO40+CO66</f>
        <v>13382.103109000001</v>
      </c>
      <c r="CP67" s="21">
        <f>CP23+CP24+CP25+CP40+CP66</f>
        <v>13382.120600000002</v>
      </c>
      <c r="CQ67" s="21">
        <f>CQ23+CQ24+CQ25+CQ40+CQ66</f>
        <v>7304.2779445999995</v>
      </c>
      <c r="CR67" s="21">
        <f>CR23+CR24+CR25+CR40+CR66</f>
        <v>7304.2226</v>
      </c>
      <c r="CS67" s="21">
        <f>CS23+CS24+CS25+CS40+CS60</f>
        <v>8772.1449732</v>
      </c>
      <c r="CT67" s="21">
        <f>CT23+CT24+CT25+CT40+CT66</f>
        <v>8772.1718</v>
      </c>
      <c r="CU67" s="21">
        <f>CU23+CU24+CU25+CU40+CU60</f>
        <v>8769.693303</v>
      </c>
      <c r="CV67" s="21">
        <f aca="true" t="shared" si="204" ref="CV67:DM67">CV23+CV24+CV25+CV40+CV66</f>
        <v>8769.6436</v>
      </c>
      <c r="CW67" s="21">
        <f t="shared" si="204"/>
        <v>3589.8526055999996</v>
      </c>
      <c r="CX67" s="21">
        <f t="shared" si="204"/>
        <v>3589.1155999999996</v>
      </c>
      <c r="CY67" s="21">
        <f t="shared" si="204"/>
        <v>13068.3</v>
      </c>
      <c r="CZ67" s="21">
        <f t="shared" si="204"/>
        <v>13068.3</v>
      </c>
      <c r="DA67" s="21">
        <f t="shared" si="204"/>
        <v>5395.499999999999</v>
      </c>
      <c r="DB67" s="38">
        <f t="shared" si="204"/>
        <v>5395.5</v>
      </c>
      <c r="DC67" s="21">
        <f t="shared" si="204"/>
        <v>2858.75</v>
      </c>
      <c r="DD67" s="38">
        <f t="shared" si="204"/>
        <v>2858.75</v>
      </c>
      <c r="DE67" s="21">
        <f t="shared" si="204"/>
        <v>6703.778217200001</v>
      </c>
      <c r="DF67" s="38">
        <f t="shared" si="204"/>
        <v>6703.778217200001</v>
      </c>
      <c r="DG67" s="21">
        <f t="shared" si="204"/>
        <v>6740.1037467999995</v>
      </c>
      <c r="DH67" s="38">
        <f t="shared" si="204"/>
        <v>6740.1037467999995</v>
      </c>
      <c r="DI67" s="21">
        <f t="shared" si="204"/>
        <v>3536.9844080000003</v>
      </c>
      <c r="DJ67" s="38">
        <f t="shared" si="204"/>
        <v>3536.9844080000003</v>
      </c>
      <c r="DK67" s="21">
        <f t="shared" si="204"/>
        <v>3539.476</v>
      </c>
      <c r="DL67" s="38">
        <f t="shared" si="204"/>
        <v>3539.476</v>
      </c>
      <c r="DM67" s="21">
        <f t="shared" si="204"/>
        <v>3544.4392186000005</v>
      </c>
      <c r="DN67" s="21">
        <f>DM67</f>
        <v>3544.4392186000005</v>
      </c>
      <c r="DO67" s="21">
        <f>DO23+DO24+DO25+DO40+DO66</f>
        <v>3619.2243401999995</v>
      </c>
      <c r="DP67" s="21">
        <f>DO67</f>
        <v>3619.2243401999995</v>
      </c>
      <c r="DQ67" s="21">
        <f>DQ23+DQ24+DQ25+DQ40+DQ66</f>
        <v>3545.290142</v>
      </c>
      <c r="DR67" s="21">
        <f>DQ67</f>
        <v>3545.290142</v>
      </c>
      <c r="DS67" s="21">
        <f>DS23+DS24+DS25+DS40+DS66</f>
        <v>8260.5045652</v>
      </c>
      <c r="DT67" s="21">
        <f>DS67</f>
        <v>8260.5045652</v>
      </c>
      <c r="DU67" s="21">
        <f>DU23+DU24+DU25+DU40+DU66</f>
        <v>7839.4961234</v>
      </c>
      <c r="DV67" s="21">
        <f>DU67</f>
        <v>7839.4961234</v>
      </c>
      <c r="DW67" s="21">
        <f aca="true" t="shared" si="205" ref="DW67:EX67">DW23+DW24+DW25+DW40+DW66</f>
        <v>6311.0204788</v>
      </c>
      <c r="DX67" s="21">
        <f t="shared" si="205"/>
        <v>6311.0819</v>
      </c>
      <c r="DY67" s="21">
        <f t="shared" si="205"/>
        <v>6333.6028184</v>
      </c>
      <c r="DZ67" s="21">
        <f t="shared" si="205"/>
        <v>6333.6503999999995</v>
      </c>
      <c r="EA67" s="21">
        <f t="shared" si="205"/>
        <v>13214.320150999996</v>
      </c>
      <c r="EB67" s="21">
        <f t="shared" si="205"/>
        <v>13214.328399999999</v>
      </c>
      <c r="EC67" s="21">
        <f t="shared" si="205"/>
        <v>13371.3457048</v>
      </c>
      <c r="ED67" s="21">
        <f t="shared" si="205"/>
        <v>13371.3649</v>
      </c>
      <c r="EE67" s="21">
        <f t="shared" si="205"/>
        <v>5328.0727016</v>
      </c>
      <c r="EF67" s="21">
        <f t="shared" si="205"/>
        <v>5328.0544</v>
      </c>
      <c r="EG67" s="21">
        <f t="shared" si="205"/>
        <v>7885.8281338</v>
      </c>
      <c r="EH67" s="21">
        <f t="shared" si="205"/>
        <v>7885.659899999999</v>
      </c>
      <c r="EI67" s="21">
        <f t="shared" si="205"/>
        <v>4396.530769230769</v>
      </c>
      <c r="EJ67" s="21">
        <f t="shared" si="205"/>
        <v>4396.53076923077</v>
      </c>
      <c r="EK67" s="21">
        <f t="shared" si="205"/>
        <v>5315.110535000001</v>
      </c>
      <c r="EL67" s="21">
        <f t="shared" si="205"/>
        <v>5315.114799999999</v>
      </c>
      <c r="EM67" s="21">
        <f t="shared" si="205"/>
        <v>6337.7558354</v>
      </c>
      <c r="EN67" s="21">
        <f t="shared" si="205"/>
        <v>6337.7643</v>
      </c>
      <c r="EO67" s="21">
        <f t="shared" si="205"/>
        <v>5343.2074306</v>
      </c>
      <c r="EP67" s="21">
        <f t="shared" si="205"/>
        <v>5343.2456999999995</v>
      </c>
      <c r="EQ67" s="21">
        <f t="shared" si="205"/>
        <v>2252.5578819999996</v>
      </c>
      <c r="ER67" s="21">
        <f t="shared" si="205"/>
        <v>2252.5999999999995</v>
      </c>
      <c r="ES67" s="21">
        <f t="shared" si="205"/>
        <v>5426.2492862</v>
      </c>
      <c r="ET67" s="21">
        <f t="shared" si="205"/>
        <v>5426.3</v>
      </c>
      <c r="EU67" s="21">
        <f t="shared" si="205"/>
        <v>4476.241945</v>
      </c>
      <c r="EV67" s="21">
        <f t="shared" si="205"/>
        <v>4476.3</v>
      </c>
      <c r="EW67" s="21">
        <f t="shared" si="205"/>
        <v>2244.8999999999996</v>
      </c>
      <c r="EX67" s="21">
        <f t="shared" si="205"/>
        <v>2244.8999999999996</v>
      </c>
      <c r="EY67" s="21">
        <f>EY23+EY24+EY25+EY40+EY60</f>
        <v>6722.539847599999</v>
      </c>
      <c r="EZ67" s="21">
        <f>EZ23+EZ24+EZ25+EZ40+EZ66</f>
        <v>6722.500000000001</v>
      </c>
      <c r="FA67" s="21">
        <f>FA23+FA24+FA25+FA40+FA66</f>
        <v>4487.246257</v>
      </c>
      <c r="FB67" s="21">
        <f>FB23+FB24+FB25+FB40+FB66</f>
        <v>4487.3</v>
      </c>
      <c r="FC67" s="21">
        <f>FC23+FC24+FC25+FC40+FC66</f>
        <v>4462.0063394</v>
      </c>
      <c r="FD67" s="21">
        <f>FD23+FD24+FD25+FD40+FD66</f>
        <v>4462</v>
      </c>
      <c r="FE67" s="21">
        <f>FE23+FE24+FE25+FE40+FE60</f>
        <v>4510.0627044</v>
      </c>
      <c r="FF67" s="21">
        <f aca="true" t="shared" si="206" ref="FF67:GH67">FF23+FF24+FF25+FF40+FF66</f>
        <v>4510.1</v>
      </c>
      <c r="FG67" s="21">
        <f t="shared" si="206"/>
        <v>4460.3</v>
      </c>
      <c r="FH67" s="21">
        <f t="shared" si="206"/>
        <v>4460.3</v>
      </c>
      <c r="FI67" s="21">
        <f t="shared" si="206"/>
        <v>6199.077204200001</v>
      </c>
      <c r="FJ67" s="21">
        <f t="shared" si="206"/>
        <v>6199.1</v>
      </c>
      <c r="FK67" s="21">
        <f t="shared" si="206"/>
        <v>5010.911508200001</v>
      </c>
      <c r="FL67" s="21">
        <f t="shared" si="206"/>
        <v>5011</v>
      </c>
      <c r="FM67" s="21">
        <f t="shared" si="206"/>
        <v>4456.454183399999</v>
      </c>
      <c r="FN67" s="21">
        <f t="shared" si="206"/>
        <v>4456.5</v>
      </c>
      <c r="FO67" s="21">
        <f t="shared" si="206"/>
        <v>6732.7363362</v>
      </c>
      <c r="FP67" s="21">
        <f t="shared" si="206"/>
        <v>6732.699999999999</v>
      </c>
      <c r="FQ67" s="21">
        <f t="shared" si="206"/>
        <v>8881.9136854</v>
      </c>
      <c r="FR67" s="21">
        <f t="shared" si="206"/>
        <v>8881.900000000001</v>
      </c>
      <c r="FS67" s="21">
        <f t="shared" si="206"/>
        <v>9316.939225000002</v>
      </c>
      <c r="FT67" s="21">
        <f t="shared" si="206"/>
        <v>9317</v>
      </c>
      <c r="FU67" s="21">
        <f t="shared" si="206"/>
        <v>6726.881572399999</v>
      </c>
      <c r="FV67" s="21">
        <f t="shared" si="206"/>
        <v>6726.899999999999</v>
      </c>
      <c r="FW67" s="21">
        <f t="shared" si="206"/>
        <v>10946.085224399998</v>
      </c>
      <c r="FX67" s="21">
        <f t="shared" si="206"/>
        <v>10946</v>
      </c>
      <c r="FY67" s="21">
        <f t="shared" si="206"/>
        <v>10600.9124354</v>
      </c>
      <c r="FZ67" s="21">
        <f t="shared" si="206"/>
        <v>10600.9</v>
      </c>
      <c r="GA67" s="21">
        <f t="shared" si="206"/>
        <v>10935.0809124</v>
      </c>
      <c r="GB67" s="21">
        <f t="shared" si="206"/>
        <v>10935</v>
      </c>
      <c r="GC67" s="21">
        <f t="shared" si="206"/>
        <v>6716.987691600001</v>
      </c>
      <c r="GD67" s="21">
        <f t="shared" si="206"/>
        <v>6717</v>
      </c>
      <c r="GE67" s="21">
        <f t="shared" si="206"/>
        <v>8052.8537762</v>
      </c>
      <c r="GF67" s="21">
        <f t="shared" si="206"/>
        <v>8052.9</v>
      </c>
      <c r="GG67" s="21">
        <f t="shared" si="206"/>
        <v>2249.0239805999995</v>
      </c>
      <c r="GH67" s="21">
        <f t="shared" si="206"/>
        <v>2249</v>
      </c>
      <c r="GI67" s="22">
        <f>GI23+GI24+GI25+GI40+GI60</f>
        <v>4487.851472599999</v>
      </c>
      <c r="GJ67" s="22">
        <f aca="true" t="shared" si="207" ref="GJ67:HT67">GJ23+GJ24+GJ25+GJ40+GJ66</f>
        <v>4487.799999999999</v>
      </c>
      <c r="GK67" s="21">
        <f t="shared" si="207"/>
        <v>6252.785725199999</v>
      </c>
      <c r="GL67" s="21">
        <f t="shared" si="207"/>
        <v>6252.799999999999</v>
      </c>
      <c r="GM67" s="21">
        <f t="shared" si="207"/>
        <v>3986.49797476</v>
      </c>
      <c r="GN67" s="21">
        <f t="shared" si="207"/>
        <v>3986.5</v>
      </c>
      <c r="GO67" s="21">
        <f t="shared" si="207"/>
        <v>6753.837136800001</v>
      </c>
      <c r="GP67" s="21">
        <f t="shared" si="207"/>
        <v>6753.9</v>
      </c>
      <c r="GQ67" s="21">
        <f t="shared" si="207"/>
        <v>4516.4226837999995</v>
      </c>
      <c r="GR67" s="21">
        <f t="shared" si="207"/>
        <v>4516.4</v>
      </c>
      <c r="GS67" s="21">
        <f t="shared" si="207"/>
        <v>11405.037642600002</v>
      </c>
      <c r="GT67" s="21">
        <f t="shared" si="207"/>
        <v>11405.1</v>
      </c>
      <c r="GU67" s="21">
        <f t="shared" si="207"/>
        <v>4814.099999999999</v>
      </c>
      <c r="GV67" s="21">
        <f t="shared" si="207"/>
        <v>4814.0999999999985</v>
      </c>
      <c r="GW67" s="21">
        <f t="shared" si="207"/>
        <v>7373.007294600001</v>
      </c>
      <c r="GX67" s="21">
        <f t="shared" si="207"/>
        <v>7373</v>
      </c>
      <c r="GY67" s="21">
        <f t="shared" si="207"/>
        <v>7356.248218799999</v>
      </c>
      <c r="GZ67" s="21">
        <f t="shared" si="207"/>
        <v>7356.2</v>
      </c>
      <c r="HA67" s="21">
        <f t="shared" si="207"/>
        <v>7811.969343399999</v>
      </c>
      <c r="HB67" s="21">
        <f t="shared" si="207"/>
        <v>7812</v>
      </c>
      <c r="HC67" s="21">
        <f t="shared" si="207"/>
        <v>7774.312074799999</v>
      </c>
      <c r="HD67" s="21">
        <f t="shared" si="207"/>
        <v>7774.299999999999</v>
      </c>
      <c r="HE67" s="21">
        <f t="shared" si="207"/>
        <v>4473.0106514</v>
      </c>
      <c r="HF67" s="21">
        <f t="shared" si="207"/>
        <v>4472.999999999999</v>
      </c>
      <c r="HG67" s="21">
        <f t="shared" si="207"/>
        <v>10879.454136800001</v>
      </c>
      <c r="HH67" s="21">
        <f t="shared" si="207"/>
        <v>10879.500000000002</v>
      </c>
      <c r="HI67" s="21">
        <f t="shared" si="207"/>
        <v>7361.700374799999</v>
      </c>
      <c r="HJ67" s="21">
        <f t="shared" si="207"/>
        <v>7361.7</v>
      </c>
      <c r="HK67" s="21">
        <f t="shared" si="207"/>
        <v>5868.0999999999985</v>
      </c>
      <c r="HL67" s="21">
        <f t="shared" si="207"/>
        <v>5868.099999999999</v>
      </c>
      <c r="HM67" s="21">
        <f t="shared" si="207"/>
        <v>5636.4674888</v>
      </c>
      <c r="HN67" s="21">
        <f t="shared" si="207"/>
        <v>5636.51</v>
      </c>
      <c r="HO67" s="21">
        <f t="shared" si="207"/>
        <v>4505.115763999999</v>
      </c>
      <c r="HP67" s="21">
        <f t="shared" si="207"/>
        <v>4505.2</v>
      </c>
      <c r="HQ67" s="21">
        <f t="shared" si="207"/>
        <v>4512.299999999999</v>
      </c>
      <c r="HR67" s="21">
        <f t="shared" si="207"/>
        <v>4512.299999999999</v>
      </c>
      <c r="HS67" s="21">
        <f t="shared" si="207"/>
        <v>4515.599999999999</v>
      </c>
      <c r="HT67" s="21">
        <f t="shared" si="207"/>
        <v>4515.599999999999</v>
      </c>
      <c r="HU67" s="21">
        <f>HU25+HU23+HU24+HU40+HU60</f>
        <v>4890.8</v>
      </c>
      <c r="HV67" s="21">
        <f>HV23+HV24+HV25+HV40+HV66</f>
        <v>4890.799999999999</v>
      </c>
      <c r="HW67" s="21">
        <f>HW23+HW24+HW25+HW40+HW60</f>
        <v>6862.8</v>
      </c>
      <c r="HX67" s="21">
        <f>HX23+HX24+HX25+HX40+HX66</f>
        <v>6862.799999999999</v>
      </c>
      <c r="HY67" s="21">
        <f>HY23+HY24+HY25+HY40+HY60</f>
        <v>7335.000000000001</v>
      </c>
      <c r="HZ67" s="21">
        <f>HZ23+HZ24+HZ25+HZ40+HZ66</f>
        <v>7335.000000000001</v>
      </c>
    </row>
    <row r="68" spans="1:234" s="3" customFormat="1" ht="53.25" customHeight="1">
      <c r="A68" s="11" t="s">
        <v>232</v>
      </c>
      <c r="B68" s="26" t="s">
        <v>233</v>
      </c>
      <c r="C68" s="39">
        <f>C67/C15/12*1000</f>
        <v>22.919889565920162</v>
      </c>
      <c r="D68" s="39">
        <f>D67/D15/12*1000</f>
        <v>22.919889565920162</v>
      </c>
      <c r="E68" s="39">
        <f>E67/E15/12*1000</f>
        <v>22.920057015017484</v>
      </c>
      <c r="F68" s="39">
        <f>F67/F15/12*1000</f>
        <v>22.91994531303573</v>
      </c>
      <c r="G68" s="39">
        <f>G67/G15/12*1000</f>
        <v>22.919967011244104</v>
      </c>
      <c r="H68" s="39">
        <f>G68</f>
        <v>22.919967011244104</v>
      </c>
      <c r="I68" s="39">
        <f>I67/I15/12*1000</f>
        <v>22.920061039161272</v>
      </c>
      <c r="J68" s="39">
        <f>I68</f>
        <v>22.920061039161272</v>
      </c>
      <c r="K68" s="39">
        <f>K67/K15/12*1000</f>
        <v>22.919913647985954</v>
      </c>
      <c r="L68" s="39">
        <f>K68</f>
        <v>22.919913647985954</v>
      </c>
      <c r="M68" s="39">
        <f>M67/M15/12*1000</f>
        <v>22.919927631896083</v>
      </c>
      <c r="N68" s="39">
        <f>M68</f>
        <v>22.919927631896083</v>
      </c>
      <c r="O68" s="39">
        <f>O67/O15/12*1000</f>
        <v>22.919936725891596</v>
      </c>
      <c r="P68" s="39">
        <f>P67/P15/12*1000</f>
        <v>22.919936725891596</v>
      </c>
      <c r="Q68" s="39">
        <f>Q67/Q15/12*1000</f>
        <v>22.920082378721748</v>
      </c>
      <c r="R68" s="39">
        <f>Q68</f>
        <v>22.920082378721748</v>
      </c>
      <c r="S68" s="39">
        <f>S67/S15/12*1000</f>
        <v>22.919855259347486</v>
      </c>
      <c r="T68" s="39">
        <f>S68</f>
        <v>22.919855259347486</v>
      </c>
      <c r="U68" s="39">
        <f>U67/U15/12*1000</f>
        <v>22.920034182956435</v>
      </c>
      <c r="V68" s="39">
        <f>U68</f>
        <v>22.920034182956435</v>
      </c>
      <c r="W68" s="39">
        <f>W67/W15/12*1000</f>
        <v>22.920065877122862</v>
      </c>
      <c r="X68" s="39">
        <f>W68</f>
        <v>22.920065877122862</v>
      </c>
      <c r="Y68" s="39">
        <f>Y67/Y15/12*1000</f>
        <v>22.91961099334738</v>
      </c>
      <c r="Z68" s="39">
        <f>Y68</f>
        <v>22.91961099334738</v>
      </c>
      <c r="AA68" s="39">
        <f>AA67/AA15/12*1000</f>
        <v>22.920357165493677</v>
      </c>
      <c r="AB68" s="39">
        <f>AA68</f>
        <v>22.920357165493677</v>
      </c>
      <c r="AC68" s="39">
        <f>AC67/AC15/12*1000</f>
        <v>22.919907462228228</v>
      </c>
      <c r="AD68" s="39">
        <f>AC68</f>
        <v>22.919907462228228</v>
      </c>
      <c r="AE68" s="39">
        <f>AE67/AE15/12*1000</f>
        <v>22.91949236453202</v>
      </c>
      <c r="AF68" s="39">
        <f>AE68</f>
        <v>22.91949236453202</v>
      </c>
      <c r="AG68" s="39">
        <f>AG67/AG15/12*1000</f>
        <v>22.91972104497192</v>
      </c>
      <c r="AH68" s="39">
        <f>AG68</f>
        <v>22.91972104497192</v>
      </c>
      <c r="AI68" s="39">
        <f>AI67/AI15/12*1000</f>
        <v>22.920503603603603</v>
      </c>
      <c r="AJ68" s="39">
        <f>AI68</f>
        <v>22.920503603603603</v>
      </c>
      <c r="AK68" s="39">
        <f>AK67/AK15/12*1000</f>
        <v>22.919818385713704</v>
      </c>
      <c r="AL68" s="39">
        <f>AK68</f>
        <v>22.919818385713704</v>
      </c>
      <c r="AM68" s="39">
        <f>AM67/AM15/12*1000</f>
        <v>22.919833644248076</v>
      </c>
      <c r="AN68" s="21">
        <f>AM68</f>
        <v>22.919833644248076</v>
      </c>
      <c r="AO68" s="39">
        <f>AO67/AO15/12*1000</f>
        <v>22.919907462228228</v>
      </c>
      <c r="AP68" s="25">
        <f>AO68</f>
        <v>22.919907462228228</v>
      </c>
      <c r="AQ68" s="39">
        <f>AQ67/AQ15/12*1000</f>
        <v>22.920013821138205</v>
      </c>
      <c r="AR68" s="39">
        <f>AQ68</f>
        <v>22.920013821138205</v>
      </c>
      <c r="AS68" s="39">
        <f>AS67/AS15/12*1000</f>
        <v>22.92028132236441</v>
      </c>
      <c r="AT68" s="39">
        <f>AS68</f>
        <v>22.92028132236441</v>
      </c>
      <c r="AU68" s="39">
        <f>AU67/AU15/12*1000</f>
        <v>22.919714450783413</v>
      </c>
      <c r="AV68" s="39">
        <f>AU68</f>
        <v>22.919714450783413</v>
      </c>
      <c r="AW68" s="39">
        <f>AW67/AW15/12*1000</f>
        <v>22.920463649265702</v>
      </c>
      <c r="AX68" s="39">
        <f>AW68</f>
        <v>22.920463649265702</v>
      </c>
      <c r="AY68" s="39">
        <f>AY67/AY15/12*1000</f>
        <v>22.91988977680026</v>
      </c>
      <c r="AZ68" s="39">
        <f>AY68</f>
        <v>22.91988977680026</v>
      </c>
      <c r="BA68" s="39">
        <f>BA67/BA15/12*1000</f>
        <v>22.919572651933702</v>
      </c>
      <c r="BB68" s="39">
        <f>BA68</f>
        <v>22.919572651933702</v>
      </c>
      <c r="BC68" s="39">
        <f>BC67/BC15/12*1000</f>
        <v>22.919710953100093</v>
      </c>
      <c r="BD68" s="39">
        <f>BC68</f>
        <v>22.919710953100093</v>
      </c>
      <c r="BE68" s="39">
        <f>BE67/BE15/12*1000</f>
        <v>22.919926135573814</v>
      </c>
      <c r="BF68" s="39">
        <f>BE68</f>
        <v>22.919926135573814</v>
      </c>
      <c r="BG68" s="39">
        <f>BG67/BG15/12*1000</f>
        <v>22.920354030741557</v>
      </c>
      <c r="BH68" s="39">
        <f>BG68</f>
        <v>22.920354030741557</v>
      </c>
      <c r="BI68" s="39">
        <f>BI67/BI15/12*1000</f>
        <v>22.919936570743403</v>
      </c>
      <c r="BJ68" s="39">
        <f>BI68</f>
        <v>22.919936570743403</v>
      </c>
      <c r="BK68" s="39">
        <f>BK67/BK15/12*1000</f>
        <v>22.92030387205387</v>
      </c>
      <c r="BL68" s="39">
        <f>BK68</f>
        <v>22.92030387205387</v>
      </c>
      <c r="BM68" s="39">
        <f>BM67/BM15/12*1000</f>
        <v>22.920331762218293</v>
      </c>
      <c r="BN68" s="39">
        <f>BM68</f>
        <v>22.920331762218293</v>
      </c>
      <c r="BO68" s="39">
        <f>BO67/BO15/12*1000</f>
        <v>22.92005776794287</v>
      </c>
      <c r="BP68" s="39">
        <f>BO68</f>
        <v>22.92005776794287</v>
      </c>
      <c r="BQ68" s="39">
        <f>BQ67/BQ15/12*1000</f>
        <v>22.92008635088287</v>
      </c>
      <c r="BR68" s="39">
        <f>BQ68</f>
        <v>22.92008635088287</v>
      </c>
      <c r="BS68" s="39">
        <f>BS67/BS15/12*1000</f>
        <v>22.920118214377077</v>
      </c>
      <c r="BT68" s="39">
        <f>BS68</f>
        <v>22.920118214377077</v>
      </c>
      <c r="BU68" s="39">
        <f>BU67/BU15/12*1000</f>
        <v>22.92005489099418</v>
      </c>
      <c r="BV68" s="39">
        <f>BU68</f>
        <v>22.92005489099418</v>
      </c>
      <c r="BW68" s="39">
        <f>BW67/BW15/12*1000</f>
        <v>22.920072053329232</v>
      </c>
      <c r="BX68" s="39">
        <f>BW68</f>
        <v>22.920072053329232</v>
      </c>
      <c r="BY68" s="39">
        <f>BY67/BY15/12*1000</f>
        <v>22.91985024449878</v>
      </c>
      <c r="BZ68" s="39">
        <f>BY68</f>
        <v>22.91985024449878</v>
      </c>
      <c r="CA68" s="39">
        <f>CA67/CA15/12*1000</f>
        <v>22.919831864681456</v>
      </c>
      <c r="CB68" s="39">
        <f>CA68</f>
        <v>22.919831864681456</v>
      </c>
      <c r="CC68" s="39">
        <f>CC67/CC15/12*1000</f>
        <v>22.919878713125705</v>
      </c>
      <c r="CD68" s="39">
        <f>CC68</f>
        <v>22.919878713125705</v>
      </c>
      <c r="CE68" s="39">
        <f>CE67/CE15/12*1000</f>
        <v>22.920234635714465</v>
      </c>
      <c r="CF68" s="39">
        <f>CE68</f>
        <v>22.920234635714465</v>
      </c>
      <c r="CG68" s="39">
        <f>CG67/CG15/3*1000</f>
        <v>22.919976672509126</v>
      </c>
      <c r="CH68" s="39">
        <f>CG68</f>
        <v>22.919976672509126</v>
      </c>
      <c r="CI68" s="39">
        <f>CI67/CI15/12*1000</f>
        <v>22.91999944438451</v>
      </c>
      <c r="CJ68" s="39">
        <f>CI68</f>
        <v>22.91999944438451</v>
      </c>
      <c r="CK68" s="39">
        <f>CK67/CK15/12*1000</f>
        <v>22.91998308186674</v>
      </c>
      <c r="CL68" s="39">
        <f>CK68</f>
        <v>22.91998308186674</v>
      </c>
      <c r="CM68" s="39">
        <f>CM67/CM15/12*1000</f>
        <v>22.92001434959196</v>
      </c>
      <c r="CN68" s="39">
        <f>CM68</f>
        <v>22.92001434959196</v>
      </c>
      <c r="CO68" s="39">
        <f>CO67/CO15/12*1000</f>
        <v>22.920054651800093</v>
      </c>
      <c r="CP68" s="39">
        <f>CO68</f>
        <v>22.920054651800093</v>
      </c>
      <c r="CQ68" s="39">
        <f>CQ67/CQ15/12*1000</f>
        <v>22.92012760163673</v>
      </c>
      <c r="CR68" s="39">
        <f>CQ68</f>
        <v>22.92012760163673</v>
      </c>
      <c r="CS68" s="39">
        <f>CS67/CS15/12*1000</f>
        <v>22.9200502006647</v>
      </c>
      <c r="CT68" s="39">
        <f>CS68</f>
        <v>22.9200502006647</v>
      </c>
      <c r="CU68" s="39">
        <f>CU67/CU15/12*1000</f>
        <v>22.920112129527993</v>
      </c>
      <c r="CV68" s="21">
        <f>CU68</f>
        <v>22.920112129527993</v>
      </c>
      <c r="CW68" s="39">
        <f>CW67/CW15/12*1000</f>
        <v>22.92019489733374</v>
      </c>
      <c r="CX68" s="39">
        <f>CX67/CX15/12*1000</f>
        <v>22.91548932475227</v>
      </c>
      <c r="CY68" s="39">
        <f>CY67/CY15/12*1000</f>
        <v>22.920086711285094</v>
      </c>
      <c r="CZ68" s="40">
        <f>CY68</f>
        <v>22.920086711285094</v>
      </c>
      <c r="DA68" s="39">
        <f>DA67/DA15/12*1000</f>
        <v>22.920171280012227</v>
      </c>
      <c r="DB68" s="40">
        <f>DA68</f>
        <v>22.920171280012227</v>
      </c>
      <c r="DC68" s="39">
        <f>DC67/DC15/12*1000</f>
        <v>22.91987364505163</v>
      </c>
      <c r="DD68" s="40">
        <f>DC68</f>
        <v>22.91987364505163</v>
      </c>
      <c r="DE68" s="39">
        <f>DE67/DE15/12*1000</f>
        <v>22.919840188999213</v>
      </c>
      <c r="DF68" s="39">
        <f>DE68</f>
        <v>22.919840188999213</v>
      </c>
      <c r="DG68" s="39">
        <f>DG67/DG15/12*1000</f>
        <v>22.919909909137896</v>
      </c>
      <c r="DH68" s="39">
        <f>DG68</f>
        <v>22.919909909137896</v>
      </c>
      <c r="DI68" s="39">
        <f>DI67/DI15/12*1000</f>
        <v>22.919805650596164</v>
      </c>
      <c r="DJ68" s="39">
        <f>DI68</f>
        <v>22.919805650596164</v>
      </c>
      <c r="DK68" s="39">
        <f>DK67/DK15/12*1000</f>
        <v>22.919910896987595</v>
      </c>
      <c r="DL68" s="39">
        <f>DK68</f>
        <v>22.919910896987595</v>
      </c>
      <c r="DM68" s="39">
        <f>DM67/DM15/12*1000</f>
        <v>22.919991843201164</v>
      </c>
      <c r="DN68" s="39">
        <f>DM68</f>
        <v>22.919991843201164</v>
      </c>
      <c r="DO68" s="39">
        <f>DO67/DO15/12*1000</f>
        <v>22.919828888973324</v>
      </c>
      <c r="DP68" s="39">
        <f>DO68</f>
        <v>22.919828888973324</v>
      </c>
      <c r="DQ68" s="39">
        <f>DQ67/DQ15/12*1000</f>
        <v>22.92015866304629</v>
      </c>
      <c r="DR68" s="39">
        <f>DQ68</f>
        <v>22.92015866304629</v>
      </c>
      <c r="DS68" s="39">
        <f>DS67/DS15/12*1000</f>
        <v>22.919870161594638</v>
      </c>
      <c r="DT68" s="39">
        <f>DS68</f>
        <v>22.919870161594638</v>
      </c>
      <c r="DU68" s="39">
        <f>DU67/DU15/12*1000</f>
        <v>22.920090643674936</v>
      </c>
      <c r="DV68" s="39">
        <f>DU68</f>
        <v>22.920090643674936</v>
      </c>
      <c r="DW68" s="39">
        <f>DW67/DW15/12*1000</f>
        <v>22.919827997617592</v>
      </c>
      <c r="DX68" s="39">
        <f>DW68</f>
        <v>22.919827997617592</v>
      </c>
      <c r="DY68" s="39">
        <f>DY67/DY15/12*1000</f>
        <v>22.91993377048231</v>
      </c>
      <c r="DZ68" s="39">
        <f>DY68</f>
        <v>22.91993377048231</v>
      </c>
      <c r="EA68" s="39">
        <f>EA67/EA15/12*1000</f>
        <v>22.920040501959964</v>
      </c>
      <c r="EB68" s="39">
        <f>EA68</f>
        <v>22.920040501959964</v>
      </c>
      <c r="EC68" s="39">
        <f>EC67/EC15/12*1000</f>
        <v>22.920001825187867</v>
      </c>
      <c r="ED68" s="39">
        <f>EC68</f>
        <v>22.920001825187867</v>
      </c>
      <c r="EE68" s="39">
        <f>EE67/EE15/12*1000</f>
        <v>22.919990629086655</v>
      </c>
      <c r="EF68" s="39">
        <f>EE68</f>
        <v>22.919990629086655</v>
      </c>
      <c r="EG68" s="39">
        <f>EG67/EG15/12*1000</f>
        <v>22.920454273772567</v>
      </c>
      <c r="EH68" s="39">
        <f>EG68</f>
        <v>22.920454273772567</v>
      </c>
      <c r="EI68" s="39">
        <f>EI67/EI15/12*1000</f>
        <v>22.92008533641314</v>
      </c>
      <c r="EJ68" s="38">
        <f>EI68</f>
        <v>22.92008533641314</v>
      </c>
      <c r="EK68" s="39">
        <f>EK67/EK15/12*1000</f>
        <v>22.919838443294527</v>
      </c>
      <c r="EL68" s="39">
        <f>EK68</f>
        <v>22.919838443294527</v>
      </c>
      <c r="EM68" s="39">
        <f>EM67/EM15/12*1000</f>
        <v>22.92003296518104</v>
      </c>
      <c r="EN68" s="39">
        <f>EM68</f>
        <v>22.92003296518104</v>
      </c>
      <c r="EO68" s="39">
        <f>EO67/EO15/12*1000</f>
        <v>22.92002295173384</v>
      </c>
      <c r="EP68" s="39">
        <f>EO68</f>
        <v>22.92002295173384</v>
      </c>
      <c r="EQ68" s="39">
        <f>EQ67/EQ15/12*1000</f>
        <v>22.919799369149366</v>
      </c>
      <c r="ER68" s="39">
        <f>EQ68</f>
        <v>22.919799369149366</v>
      </c>
      <c r="ES68" s="39">
        <f>ES67/ES15/12*1000</f>
        <v>22.919937174548465</v>
      </c>
      <c r="ET68" s="39">
        <f>ES68</f>
        <v>22.919937174548465</v>
      </c>
      <c r="EU68" s="39">
        <f>EU67/EU15/12*1000</f>
        <v>22.919825627240144</v>
      </c>
      <c r="EV68" s="39">
        <f>EU68</f>
        <v>22.919825627240144</v>
      </c>
      <c r="EW68" s="39">
        <f>EW67/EW15/12*1000</f>
        <v>22.920240137221267</v>
      </c>
      <c r="EX68" s="21">
        <f>EW68</f>
        <v>22.920240137221267</v>
      </c>
      <c r="EY68" s="39">
        <f>EY67/EY15/12*1000</f>
        <v>22.920041484603</v>
      </c>
      <c r="EZ68" s="39">
        <f>EY68</f>
        <v>22.920041484603</v>
      </c>
      <c r="FA68" s="39">
        <f>FA67/FA15/12*1000</f>
        <v>22.91983990703851</v>
      </c>
      <c r="FB68" s="39">
        <f>FA68</f>
        <v>22.91983990703851</v>
      </c>
      <c r="FC68" s="39">
        <f>FC67/FC15/12*1000</f>
        <v>22.920166530029384</v>
      </c>
      <c r="FD68" s="21">
        <f>FC68</f>
        <v>22.920166530029384</v>
      </c>
      <c r="FE68" s="39">
        <f>FE67/FE15/12*1000</f>
        <v>22.919780381753874</v>
      </c>
      <c r="FF68" s="39">
        <f>FE68</f>
        <v>22.919780381753874</v>
      </c>
      <c r="FG68" s="39">
        <f>FG67/FG15/12*1000</f>
        <v>22.919878316992456</v>
      </c>
      <c r="FH68" s="39">
        <f>FG68</f>
        <v>22.919878316992456</v>
      </c>
      <c r="FI68" s="39">
        <f>FI67/FI15/12*1000</f>
        <v>22.91981751704453</v>
      </c>
      <c r="FJ68" s="39">
        <f>FI68</f>
        <v>22.91981751704453</v>
      </c>
      <c r="FK68" s="39">
        <f>FK67/FK15/12*1000</f>
        <v>22.919806741131058</v>
      </c>
      <c r="FL68" s="39">
        <f>FK68</f>
        <v>22.919806741131058</v>
      </c>
      <c r="FM68" s="39">
        <f>FM67/FM15/12*1000</f>
        <v>22.91990260754181</v>
      </c>
      <c r="FN68" s="39">
        <f>FM68</f>
        <v>22.91990260754181</v>
      </c>
      <c r="FO68" s="39">
        <f>FO67/FO15/12*1000</f>
        <v>22.92010953674578</v>
      </c>
      <c r="FP68" s="39">
        <f>FO68</f>
        <v>22.92010953674578</v>
      </c>
      <c r="FQ68" s="39">
        <f>FQ67/FQ15/12*1000</f>
        <v>22.920121196028038</v>
      </c>
      <c r="FR68" s="39">
        <f>FQ68</f>
        <v>22.920121196028038</v>
      </c>
      <c r="FS68" s="39">
        <f>FS67/FS15/12*1000</f>
        <v>22.91989969249693</v>
      </c>
      <c r="FT68" s="39">
        <f>FS68</f>
        <v>22.91989969249693</v>
      </c>
      <c r="FU68" s="39">
        <f>FU67/FU15/12*1000</f>
        <v>22.91984072150898</v>
      </c>
      <c r="FV68" s="21">
        <f>FU68</f>
        <v>22.91984072150898</v>
      </c>
      <c r="FW68" s="39">
        <f>FW67/FW15/12*1000</f>
        <v>22.92009067541082</v>
      </c>
      <c r="FX68" s="39">
        <f>FW68</f>
        <v>22.92009067541082</v>
      </c>
      <c r="FY68" s="39">
        <f>FY67/FY15/12*1000</f>
        <v>22.920098840688755</v>
      </c>
      <c r="FZ68" s="39">
        <f>FY68</f>
        <v>22.920098840688755</v>
      </c>
      <c r="GA68" s="39">
        <f>GA67/GA15/12*1000</f>
        <v>22.9200850822476</v>
      </c>
      <c r="GB68" s="39">
        <f>GA68</f>
        <v>22.9200850822476</v>
      </c>
      <c r="GC68" s="39">
        <f>GC67/GC15/12*1000</f>
        <v>22.91986628040292</v>
      </c>
      <c r="GD68" s="39">
        <f>GC68</f>
        <v>22.91986628040292</v>
      </c>
      <c r="GE68" s="39">
        <f>GE67/GE15/12*1000</f>
        <v>22.91987936803397</v>
      </c>
      <c r="GF68" s="39">
        <f>GE68</f>
        <v>22.91987936803397</v>
      </c>
      <c r="GG68" s="39">
        <f>GG67/GG15/12*1000</f>
        <v>22.920223193102597</v>
      </c>
      <c r="GH68" s="21">
        <f>GG68</f>
        <v>22.920223193102597</v>
      </c>
      <c r="GI68" s="25">
        <f>GI67/GI15/12*1000</f>
        <v>22.920121512328652</v>
      </c>
      <c r="GJ68" s="25">
        <f>GI68</f>
        <v>22.920121512328652</v>
      </c>
      <c r="GK68" s="39">
        <f>GK67/GK15/12*1000</f>
        <v>22.920096643793435</v>
      </c>
      <c r="GL68" s="39">
        <f>GK68</f>
        <v>22.920096643793435</v>
      </c>
      <c r="GM68" s="39">
        <f>GM67/GM15/12*1000</f>
        <v>22.920075931292054</v>
      </c>
      <c r="GN68" s="21">
        <f>GM68</f>
        <v>22.920075931292054</v>
      </c>
      <c r="GO68" s="39">
        <f>GO67/GO15/12*1000</f>
        <v>22.919846937611993</v>
      </c>
      <c r="GP68" s="39">
        <f>GO68</f>
        <v>22.919846937611993</v>
      </c>
      <c r="GQ68" s="39">
        <f>GQ67/GQ15/12*1000</f>
        <v>22.919953534092524</v>
      </c>
      <c r="GR68" s="39">
        <f>GQ68</f>
        <v>22.919953534092524</v>
      </c>
      <c r="GS68" s="39">
        <f>GS67/GS15/12*1000</f>
        <v>22.919907481853045</v>
      </c>
      <c r="GT68" s="39">
        <f>GS68</f>
        <v>22.919907481853045</v>
      </c>
      <c r="GU68" s="39">
        <f>GU67/GU15/12*1000</f>
        <v>22.91996366399479</v>
      </c>
      <c r="GV68" s="39">
        <f>GU68</f>
        <v>22.91996366399479</v>
      </c>
      <c r="GW68" s="39">
        <f>GW67/GW15/12*1000</f>
        <v>22.92003113179394</v>
      </c>
      <c r="GX68" s="21">
        <f>GW68</f>
        <v>22.92003113179394</v>
      </c>
      <c r="GY68" s="39">
        <f>GY67/GY15/12*1000</f>
        <v>22.920088420698423</v>
      </c>
      <c r="GZ68" s="21">
        <f>GY68</f>
        <v>22.920088420698423</v>
      </c>
      <c r="HA68" s="39">
        <f>HA67/HA15/12*1000</f>
        <v>22.92002412714619</v>
      </c>
      <c r="HB68" s="39">
        <f>HA68</f>
        <v>22.92002412714619</v>
      </c>
      <c r="HC68" s="39">
        <f>HC67/HC15/12*1000</f>
        <v>22.920092675534796</v>
      </c>
      <c r="HD68" s="39">
        <f>HC68</f>
        <v>22.920092675534796</v>
      </c>
      <c r="HE68" s="39">
        <f>HE67/HE15/12*1000</f>
        <v>22.92018001701203</v>
      </c>
      <c r="HF68" s="39">
        <f>HE68</f>
        <v>22.92018001701203</v>
      </c>
      <c r="HG68" s="39">
        <f>HG67/HG15/12*1000</f>
        <v>22.91994079448546</v>
      </c>
      <c r="HH68" s="39">
        <f>HG68</f>
        <v>22.91994079448546</v>
      </c>
      <c r="HI68" s="39">
        <f>HI67/HI15/12*1000</f>
        <v>22.919936906274128</v>
      </c>
      <c r="HJ68" s="39">
        <f>HJ67/HJ15/12*1000</f>
        <v>22.919935739370846</v>
      </c>
      <c r="HK68" s="39">
        <f>HK67/HK15/12*1000</f>
        <v>22.920152673425413</v>
      </c>
      <c r="HL68" s="39">
        <f>HK68</f>
        <v>22.920152673425413</v>
      </c>
      <c r="HM68" s="39">
        <f>HL68</f>
        <v>22.920152673425413</v>
      </c>
      <c r="HN68" s="39">
        <f>HM68</f>
        <v>22.920152673425413</v>
      </c>
      <c r="HO68" s="39">
        <f>HO67/HO15/12*1000</f>
        <v>22.919799369149366</v>
      </c>
      <c r="HP68" s="41">
        <f>HO68</f>
        <v>22.919799369149366</v>
      </c>
      <c r="HQ68" s="39">
        <f>HQ67/HQ15/12*1000</f>
        <v>22.91996830427892</v>
      </c>
      <c r="HR68" s="39">
        <f>HQ68</f>
        <v>22.91996830427892</v>
      </c>
      <c r="HS68" s="39">
        <f>HS67/HS15/12*1000</f>
        <v>22.91996589109514</v>
      </c>
      <c r="HT68" s="39">
        <f>HS68</f>
        <v>22.91996589109514</v>
      </c>
      <c r="HU68" s="39">
        <f>HU67/HU15/12*1000</f>
        <v>22.920181456903986</v>
      </c>
      <c r="HV68" s="39">
        <f>HU68</f>
        <v>22.920181456903986</v>
      </c>
      <c r="HW68" s="39">
        <f>HW67/HW15/12*1000</f>
        <v>22.92000641231164</v>
      </c>
      <c r="HX68" s="39">
        <f>HW68</f>
        <v>22.92000641231164</v>
      </c>
      <c r="HY68" s="39">
        <f>HY67/HY15/12*1000</f>
        <v>22.919869511417755</v>
      </c>
      <c r="HZ68" s="39">
        <f>HY68</f>
        <v>22.919869511417755</v>
      </c>
    </row>
    <row r="69" spans="1:234" s="9" customFormat="1" ht="65.25" customHeight="1">
      <c r="A69" s="11" t="s">
        <v>234</v>
      </c>
      <c r="B69" s="26" t="s">
        <v>235</v>
      </c>
      <c r="C69" s="22">
        <f aca="true" t="shared" si="208" ref="C69:BN69">C67-C17</f>
        <v>-0.04153999999834923</v>
      </c>
      <c r="D69" s="22">
        <f t="shared" si="208"/>
        <v>-0.04153999999834923</v>
      </c>
      <c r="E69" s="22">
        <f t="shared" si="208"/>
        <v>0.03325799999765877</v>
      </c>
      <c r="F69" s="22">
        <f t="shared" si="208"/>
        <v>-0.03190000000176951</v>
      </c>
      <c r="G69" s="22">
        <f t="shared" si="208"/>
        <v>-0.00909499999943364</v>
      </c>
      <c r="H69" s="22">
        <f t="shared" si="208"/>
        <v>-0.00909499999943364</v>
      </c>
      <c r="I69" s="22">
        <f t="shared" si="208"/>
        <v>0.02454579999903217</v>
      </c>
      <c r="J69" s="22">
        <f t="shared" si="208"/>
        <v>0.03455999999823689</v>
      </c>
      <c r="K69" s="22">
        <f t="shared" si="208"/>
        <v>-0.036203600000590086</v>
      </c>
      <c r="L69" s="22">
        <f t="shared" si="208"/>
        <v>-0.047520000000076834</v>
      </c>
      <c r="M69" s="22">
        <f t="shared" si="208"/>
        <v>-0.022819400001026224</v>
      </c>
      <c r="N69" s="22">
        <f t="shared" si="208"/>
        <v>-0.04798000000027969</v>
      </c>
      <c r="O69" s="22">
        <f t="shared" si="208"/>
        <v>-0.007863199999974313</v>
      </c>
      <c r="P69" s="22">
        <f t="shared" si="208"/>
        <v>-0.007863199999974313</v>
      </c>
      <c r="Q69" s="22">
        <f t="shared" si="208"/>
        <v>0.0464269999993121</v>
      </c>
      <c r="R69" s="22">
        <f t="shared" si="208"/>
        <v>-0.028900000001158332</v>
      </c>
      <c r="S69" s="22">
        <f t="shared" si="208"/>
        <v>-0.02479059999996025</v>
      </c>
      <c r="T69" s="22">
        <f t="shared" si="208"/>
        <v>-0.04592000000047847</v>
      </c>
      <c r="U69" s="22">
        <f t="shared" si="208"/>
        <v>0.005350999999791384</v>
      </c>
      <c r="V69" s="22">
        <f t="shared" si="208"/>
        <v>-0.013400000000729051</v>
      </c>
      <c r="W69" s="22">
        <f t="shared" si="208"/>
        <v>0.03757999999652384</v>
      </c>
      <c r="X69" s="22">
        <f t="shared" si="208"/>
        <v>0.03757999999834283</v>
      </c>
      <c r="Y69" s="22">
        <f t="shared" si="208"/>
        <v>-0.037657400000625785</v>
      </c>
      <c r="Z69" s="22">
        <f t="shared" si="208"/>
        <v>0.02521999999999025</v>
      </c>
      <c r="AA69" s="22">
        <f t="shared" si="208"/>
        <v>0.034712199999376026</v>
      </c>
      <c r="AB69" s="22">
        <f t="shared" si="208"/>
        <v>0.014139999999315478</v>
      </c>
      <c r="AC69" s="22">
        <f t="shared" si="208"/>
        <v>-0.009040200000072218</v>
      </c>
      <c r="AD69" s="22">
        <f t="shared" si="208"/>
        <v>-0.039139999999861175</v>
      </c>
      <c r="AE69" s="22">
        <f t="shared" si="208"/>
        <v>-0.04946400000017093</v>
      </c>
      <c r="AF69" s="22">
        <f t="shared" si="208"/>
        <v>-0.024800000000141154</v>
      </c>
      <c r="AG69" s="22">
        <f t="shared" si="208"/>
        <v>-0.027218200000334036</v>
      </c>
      <c r="AH69" s="22">
        <f t="shared" si="208"/>
        <v>-0.03124000000025262</v>
      </c>
      <c r="AI69" s="22">
        <f t="shared" si="208"/>
        <v>0.04919199999949342</v>
      </c>
      <c r="AJ69" s="22">
        <f t="shared" si="208"/>
        <v>0.02169999999978245</v>
      </c>
      <c r="AK69" s="22">
        <f t="shared" si="208"/>
        <v>-0.01796020000028875</v>
      </c>
      <c r="AL69" s="22">
        <f t="shared" si="208"/>
        <v>-0.008839999999963766</v>
      </c>
      <c r="AM69" s="22">
        <f t="shared" si="208"/>
        <v>-0.016265600000224367</v>
      </c>
      <c r="AN69" s="22">
        <f t="shared" si="208"/>
        <v>0.035380000000259315</v>
      </c>
      <c r="AO69" s="22">
        <f t="shared" si="208"/>
        <v>-0.009040200000072218</v>
      </c>
      <c r="AP69" s="22">
        <f t="shared" si="208"/>
        <v>-0.039139999999861175</v>
      </c>
      <c r="AQ69" s="22">
        <f t="shared" si="208"/>
        <v>0.0013600000002043089</v>
      </c>
      <c r="AR69" s="22">
        <f t="shared" si="208"/>
        <v>0.017400000000634464</v>
      </c>
      <c r="AS69" s="22">
        <f t="shared" si="208"/>
        <v>0.02769899999975678</v>
      </c>
      <c r="AT69" s="22">
        <f t="shared" si="208"/>
        <v>0.030699999999797</v>
      </c>
      <c r="AU69" s="22">
        <f t="shared" si="208"/>
        <v>-0.02762860000029832</v>
      </c>
      <c r="AV69" s="22">
        <f t="shared" si="208"/>
        <v>-0.02762860000029832</v>
      </c>
      <c r="AW69" s="22">
        <f t="shared" si="208"/>
        <v>0.04508339999983946</v>
      </c>
      <c r="AX69" s="22">
        <f t="shared" si="208"/>
        <v>0.04508339999983946</v>
      </c>
      <c r="AY69" s="22">
        <f t="shared" si="208"/>
        <v>-0.010824800000136747</v>
      </c>
      <c r="AZ69" s="22">
        <f t="shared" si="208"/>
        <v>0.046939999999722204</v>
      </c>
      <c r="BA69" s="22">
        <f t="shared" si="208"/>
        <v>-0.04176900000038586</v>
      </c>
      <c r="BB69" s="22">
        <f t="shared" si="208"/>
        <v>0.01769999999942229</v>
      </c>
      <c r="BC69" s="22">
        <f t="shared" si="208"/>
        <v>-0.02756119999958173</v>
      </c>
      <c r="BD69" s="22">
        <f t="shared" si="208"/>
        <v>-0.04914000000007945</v>
      </c>
      <c r="BE69" s="22">
        <f t="shared" si="208"/>
        <v>-0.007226599999739847</v>
      </c>
      <c r="BF69" s="22">
        <f t="shared" si="208"/>
        <v>0.0313800000003539</v>
      </c>
      <c r="BG69" s="22">
        <f t="shared" si="208"/>
        <v>0.034641199999896344</v>
      </c>
      <c r="BH69" s="22">
        <f t="shared" si="208"/>
        <v>-0.029359999999996944</v>
      </c>
      <c r="BI69" s="22">
        <f t="shared" si="208"/>
        <v>-0.009521999999833497</v>
      </c>
      <c r="BJ69" s="22">
        <f t="shared" si="208"/>
        <v>-0.0330999999996493</v>
      </c>
      <c r="BK69" s="22">
        <f t="shared" si="208"/>
        <v>0.045125000000098225</v>
      </c>
      <c r="BL69" s="22">
        <f t="shared" si="208"/>
        <v>-0.026399999999284773</v>
      </c>
      <c r="BM69" s="22">
        <f t="shared" si="208"/>
        <v>0.0495811999999205</v>
      </c>
      <c r="BN69" s="22">
        <f t="shared" si="208"/>
        <v>-0.027959999999893625</v>
      </c>
      <c r="BO69" s="22">
        <f aca="true" t="shared" si="209" ref="BO69:DZ69">BO67-BO17</f>
        <v>0.032971399996313266</v>
      </c>
      <c r="BP69" s="22">
        <f t="shared" si="209"/>
        <v>0.032971399996313266</v>
      </c>
      <c r="BQ69" s="22">
        <f t="shared" si="209"/>
        <v>0.025605799998629664</v>
      </c>
      <c r="BR69" s="22">
        <f t="shared" si="209"/>
        <v>-0.01573999999982334</v>
      </c>
      <c r="BS69" s="22">
        <f t="shared" si="209"/>
        <v>0.03696799999852374</v>
      </c>
      <c r="BT69" s="22">
        <f t="shared" si="209"/>
        <v>-0.022300000001450826</v>
      </c>
      <c r="BU69" s="22">
        <f t="shared" si="209"/>
        <v>0.023083199999746284</v>
      </c>
      <c r="BV69" s="22">
        <f t="shared" si="209"/>
        <v>0.035339999998541316</v>
      </c>
      <c r="BW69" s="22">
        <f t="shared" si="209"/>
        <v>0.01126279999880353</v>
      </c>
      <c r="BX69" s="22">
        <f t="shared" si="209"/>
        <v>0.042059999998855346</v>
      </c>
      <c r="BY69" s="22">
        <f t="shared" si="209"/>
        <v>-0.02352000000064436</v>
      </c>
      <c r="BZ69" s="22">
        <f t="shared" si="209"/>
        <v>-0.02352000000064436</v>
      </c>
      <c r="CA69" s="22">
        <f t="shared" si="209"/>
        <v>-0.026559999999790307</v>
      </c>
      <c r="CB69" s="22">
        <f t="shared" si="209"/>
        <v>-0.026559999999790307</v>
      </c>
      <c r="CC69" s="22">
        <f t="shared" si="209"/>
        <v>-0.0188800000005358</v>
      </c>
      <c r="CD69" s="22">
        <f t="shared" si="209"/>
        <v>-0.0188800000005358</v>
      </c>
      <c r="CE69" s="22">
        <f t="shared" si="209"/>
        <v>0.036932599999545346</v>
      </c>
      <c r="CF69" s="22">
        <f t="shared" si="209"/>
        <v>0.03041999999913969</v>
      </c>
      <c r="CG69" s="22">
        <f t="shared" si="209"/>
        <v>-0.002211985000030836</v>
      </c>
      <c r="CH69" s="22">
        <f t="shared" si="209"/>
        <v>-0.008852000000388216</v>
      </c>
      <c r="CI69" s="22">
        <f t="shared" si="209"/>
        <v>-0.00030900000092515256</v>
      </c>
      <c r="CJ69" s="22">
        <f t="shared" si="209"/>
        <v>0.041199999997843406</v>
      </c>
      <c r="CK69" s="22">
        <f t="shared" si="209"/>
        <v>-0.00954000000092492</v>
      </c>
      <c r="CL69" s="22">
        <f t="shared" si="209"/>
        <v>-0.00954000000092492</v>
      </c>
      <c r="CM69" s="22">
        <f t="shared" si="209"/>
        <v>0.004550600000584382</v>
      </c>
      <c r="CN69" s="22">
        <f t="shared" si="209"/>
        <v>-0.011779999999816937</v>
      </c>
      <c r="CO69" s="22">
        <f t="shared" si="209"/>
        <v>0.031909000001178356</v>
      </c>
      <c r="CP69" s="22">
        <f t="shared" si="209"/>
        <v>0.04940000000169675</v>
      </c>
      <c r="CQ69" s="22">
        <f t="shared" si="209"/>
        <v>0.040664599998308404</v>
      </c>
      <c r="CR69" s="22">
        <f t="shared" si="209"/>
        <v>-0.01468000000113534</v>
      </c>
      <c r="CS69" s="22">
        <f t="shared" si="209"/>
        <v>0.01921319999928528</v>
      </c>
      <c r="CT69" s="22">
        <f t="shared" si="209"/>
        <v>0.046039999999266</v>
      </c>
      <c r="CU69" s="22">
        <f t="shared" si="209"/>
        <v>0.04290299999775016</v>
      </c>
      <c r="CV69" s="22">
        <f t="shared" si="209"/>
        <v>-0.006800000002840534</v>
      </c>
      <c r="CW69" s="22">
        <f t="shared" si="209"/>
        <v>0.03052559999969162</v>
      </c>
      <c r="CX69" s="22">
        <f t="shared" si="209"/>
        <v>-0.7064800000002833</v>
      </c>
      <c r="CY69" s="22">
        <f t="shared" si="209"/>
        <v>0.0494399999952293</v>
      </c>
      <c r="CZ69" s="22">
        <f t="shared" si="209"/>
        <v>0.0494399999952293</v>
      </c>
      <c r="DA69" s="22">
        <f t="shared" si="209"/>
        <v>0.0403199999991557</v>
      </c>
      <c r="DB69" s="22">
        <f t="shared" si="209"/>
        <v>0.04032000000006519</v>
      </c>
      <c r="DC69" s="22">
        <f t="shared" si="209"/>
        <v>-0.015760000000227592</v>
      </c>
      <c r="DD69" s="22">
        <f t="shared" si="209"/>
        <v>-0.015760000000227592</v>
      </c>
      <c r="DE69" s="22">
        <f t="shared" si="209"/>
        <v>-0.046742800001084106</v>
      </c>
      <c r="DF69" s="22">
        <f t="shared" si="209"/>
        <v>-0.046742800001084106</v>
      </c>
      <c r="DG69" s="22">
        <f t="shared" si="209"/>
        <v>-0.02649320000091393</v>
      </c>
      <c r="DH69" s="22">
        <f t="shared" si="209"/>
        <v>-0.02649320000091393</v>
      </c>
      <c r="DI69" s="22">
        <f t="shared" si="209"/>
        <v>-0.029992000000675034</v>
      </c>
      <c r="DJ69" s="22">
        <f t="shared" si="209"/>
        <v>-0.029992000000675034</v>
      </c>
      <c r="DK69" s="22">
        <f t="shared" si="209"/>
        <v>-0.013760000000729633</v>
      </c>
      <c r="DL69" s="22">
        <f t="shared" si="209"/>
        <v>-0.013760000000729633</v>
      </c>
      <c r="DM69" s="22">
        <f t="shared" si="209"/>
        <v>-0.001261400000203139</v>
      </c>
      <c r="DN69" s="22">
        <f t="shared" si="209"/>
        <v>-0.001261400000203139</v>
      </c>
      <c r="DO69" s="22">
        <f t="shared" si="209"/>
        <v>-0.027019800000744</v>
      </c>
      <c r="DP69" s="22">
        <f t="shared" si="209"/>
        <v>-0.027019800000744</v>
      </c>
      <c r="DQ69" s="22">
        <f t="shared" si="209"/>
        <v>0.024541999999200925</v>
      </c>
      <c r="DR69" s="22">
        <f t="shared" si="209"/>
        <v>0.024541999999200925</v>
      </c>
      <c r="DS69" s="22">
        <f t="shared" si="209"/>
        <v>-0.04679479999867908</v>
      </c>
      <c r="DT69" s="22">
        <f t="shared" si="209"/>
        <v>-0.04679479999867908</v>
      </c>
      <c r="DU69" s="22">
        <f t="shared" si="209"/>
        <v>0.031003400000372494</v>
      </c>
      <c r="DV69" s="22">
        <f t="shared" si="209"/>
        <v>0.031003400000372494</v>
      </c>
      <c r="DW69" s="22">
        <f t="shared" si="209"/>
        <v>-0.04736120000052324</v>
      </c>
      <c r="DX69" s="22">
        <f t="shared" si="209"/>
        <v>0.014059999999517458</v>
      </c>
      <c r="DY69" s="22">
        <f t="shared" si="209"/>
        <v>-0.018301600000086182</v>
      </c>
      <c r="DZ69" s="22">
        <f t="shared" si="209"/>
        <v>0.029279999999744177</v>
      </c>
      <c r="EA69" s="22">
        <f aca="true" t="shared" si="210" ref="EA69:GL69">EA67-EA17</f>
        <v>0.02335099999618251</v>
      </c>
      <c r="EB69" s="22">
        <f t="shared" si="210"/>
        <v>0.031599999998434214</v>
      </c>
      <c r="EC69" s="22">
        <f t="shared" si="210"/>
        <v>0.0010647999988577794</v>
      </c>
      <c r="ED69" s="22">
        <f t="shared" si="210"/>
        <v>0.020259999999325373</v>
      </c>
      <c r="EE69" s="22">
        <f t="shared" si="210"/>
        <v>-0.002178400000957481</v>
      </c>
      <c r="EF69" s="22">
        <f t="shared" si="210"/>
        <v>-0.020480000001043663</v>
      </c>
      <c r="EG69" s="22">
        <f t="shared" si="210"/>
        <v>0.15629379999882076</v>
      </c>
      <c r="EH69" s="22">
        <f t="shared" si="210"/>
        <v>-0.01194000000214146</v>
      </c>
      <c r="EI69" s="22">
        <f t="shared" si="210"/>
        <v>0.016369230768759735</v>
      </c>
      <c r="EJ69" s="22">
        <f t="shared" si="210"/>
        <v>0.01636923076966923</v>
      </c>
      <c r="EK69" s="22">
        <f t="shared" si="210"/>
        <v>-0.03746500000033848</v>
      </c>
      <c r="EL69" s="22">
        <f t="shared" si="210"/>
        <v>-0.03320000000167056</v>
      </c>
      <c r="EM69" s="22">
        <f t="shared" si="210"/>
        <v>0.00911539999924571</v>
      </c>
      <c r="EN69" s="22">
        <f t="shared" si="210"/>
        <v>0.017579999998815765</v>
      </c>
      <c r="EO69" s="22">
        <f t="shared" si="210"/>
        <v>0.0053505999994740705</v>
      </c>
      <c r="EP69" s="22">
        <f t="shared" si="210"/>
        <v>0.043619999998554704</v>
      </c>
      <c r="EQ69" s="22">
        <f t="shared" si="210"/>
        <v>-0.019718000000466418</v>
      </c>
      <c r="ER69" s="22">
        <f t="shared" si="210"/>
        <v>0.02239999999937936</v>
      </c>
      <c r="ES69" s="22">
        <f t="shared" si="210"/>
        <v>-0.01487379999980476</v>
      </c>
      <c r="ET69" s="22">
        <f t="shared" si="210"/>
        <v>0.03584000000046217</v>
      </c>
      <c r="EU69" s="22">
        <f t="shared" si="210"/>
        <v>-0.03405500000008033</v>
      </c>
      <c r="EV69" s="22">
        <f t="shared" si="210"/>
        <v>0.02400000000034197</v>
      </c>
      <c r="EW69" s="22">
        <f t="shared" si="210"/>
        <v>0.023519999999734864</v>
      </c>
      <c r="EX69" s="22">
        <f t="shared" si="210"/>
        <v>0.023519999999734864</v>
      </c>
      <c r="EY69" s="22">
        <f t="shared" si="210"/>
        <v>0.01216759999988426</v>
      </c>
      <c r="EZ69" s="22">
        <f t="shared" si="210"/>
        <v>-0.02767999999832682</v>
      </c>
      <c r="FA69" s="22">
        <f t="shared" si="210"/>
        <v>-0.031343000000561005</v>
      </c>
      <c r="FB69" s="22">
        <f t="shared" si="210"/>
        <v>0.022399999999834108</v>
      </c>
      <c r="FC69" s="22">
        <f t="shared" si="210"/>
        <v>0.03241939999952592</v>
      </c>
      <c r="FD69" s="22">
        <f t="shared" si="210"/>
        <v>0.02607999999963795</v>
      </c>
      <c r="FE69" s="22">
        <f t="shared" si="210"/>
        <v>-0.04321559999971214</v>
      </c>
      <c r="FF69" s="22">
        <f t="shared" si="210"/>
        <v>-0.005919999999605352</v>
      </c>
      <c r="FG69" s="22">
        <f t="shared" si="210"/>
        <v>-0.023679999999330903</v>
      </c>
      <c r="FH69" s="22">
        <f t="shared" si="210"/>
        <v>-0.023679999999330903</v>
      </c>
      <c r="FI69" s="22">
        <f t="shared" si="210"/>
        <v>-0.0493557999998302</v>
      </c>
      <c r="FJ69" s="22">
        <f t="shared" si="210"/>
        <v>-0.026560000000245054</v>
      </c>
      <c r="FK69" s="22">
        <f t="shared" si="210"/>
        <v>-0.04225179999957618</v>
      </c>
      <c r="FL69" s="22">
        <f t="shared" si="210"/>
        <v>0.046239999999670545</v>
      </c>
      <c r="FM69" s="22">
        <f t="shared" si="210"/>
        <v>-0.018936600001325132</v>
      </c>
      <c r="FN69" s="22">
        <f t="shared" si="210"/>
        <v>0.026879999999437132</v>
      </c>
      <c r="FO69" s="22">
        <f t="shared" si="210"/>
        <v>0.03217619999941235</v>
      </c>
      <c r="FP69" s="22">
        <f t="shared" si="210"/>
        <v>-0.004160000001320441</v>
      </c>
      <c r="FQ69" s="22">
        <f t="shared" si="210"/>
        <v>0.046965400000772206</v>
      </c>
      <c r="FR69" s="22">
        <f t="shared" si="210"/>
        <v>0.03328000000146858</v>
      </c>
      <c r="FS69" s="22">
        <f t="shared" si="210"/>
        <v>-0.04077499999766587</v>
      </c>
      <c r="FT69" s="22">
        <f t="shared" si="210"/>
        <v>0.020000000000436557</v>
      </c>
      <c r="FU69" s="22">
        <f t="shared" si="210"/>
        <v>-0.046747600001253886</v>
      </c>
      <c r="FV69" s="22">
        <f t="shared" si="210"/>
        <v>-0.02832000000125845</v>
      </c>
      <c r="FW69" s="22">
        <f t="shared" si="210"/>
        <v>0.0433043999983056</v>
      </c>
      <c r="FX69" s="22">
        <f t="shared" si="210"/>
        <v>-0.04191999999966356</v>
      </c>
      <c r="FY69" s="22">
        <f t="shared" si="210"/>
        <v>0.04571539999960805</v>
      </c>
      <c r="FZ69" s="22">
        <f t="shared" si="210"/>
        <v>0.03327999999964959</v>
      </c>
      <c r="GA69" s="22">
        <f t="shared" si="210"/>
        <v>0.04059240000060527</v>
      </c>
      <c r="GB69" s="22">
        <f t="shared" si="210"/>
        <v>-0.04032000000006519</v>
      </c>
      <c r="GC69" s="22">
        <f t="shared" si="210"/>
        <v>-0.03918839999823831</v>
      </c>
      <c r="GD69" s="22">
        <f t="shared" si="210"/>
        <v>-0.026879999999437132</v>
      </c>
      <c r="GE69" s="22">
        <f t="shared" si="210"/>
        <v>-0.04238379999969766</v>
      </c>
      <c r="GF69" s="22">
        <f t="shared" si="210"/>
        <v>0.0038400000003093737</v>
      </c>
      <c r="GG69" s="22">
        <f t="shared" si="210"/>
        <v>0.02190059999929872</v>
      </c>
      <c r="GH69" s="22">
        <f t="shared" si="210"/>
        <v>-0.002080000000205473</v>
      </c>
      <c r="GI69" s="22">
        <f t="shared" si="210"/>
        <v>0.023792600000888342</v>
      </c>
      <c r="GJ69" s="22">
        <f t="shared" si="210"/>
        <v>-0.027679999999236315</v>
      </c>
      <c r="GK69" s="22">
        <f t="shared" si="210"/>
        <v>0.02636519999941811</v>
      </c>
      <c r="GL69" s="22">
        <f t="shared" si="210"/>
        <v>0.04063999999925727</v>
      </c>
      <c r="GM69" s="22">
        <f aca="true" t="shared" si="211" ref="GM69:HZ69">GM67-GM17</f>
        <v>0.013206759999775386</v>
      </c>
      <c r="GN69" s="22">
        <f t="shared" si="211"/>
        <v>0.015231999999741674</v>
      </c>
      <c r="GO69" s="22">
        <f t="shared" si="211"/>
        <v>-0.04510319999917556</v>
      </c>
      <c r="GP69" s="22">
        <f t="shared" si="211"/>
        <v>0.01775999999972555</v>
      </c>
      <c r="GQ69" s="22">
        <f t="shared" si="211"/>
        <v>-0.009156200001598336</v>
      </c>
      <c r="GR69" s="22">
        <f t="shared" si="211"/>
        <v>-0.03184000000146625</v>
      </c>
      <c r="GS69" s="22">
        <f t="shared" si="211"/>
        <v>-0.04603739999765821</v>
      </c>
      <c r="GT69" s="22">
        <f t="shared" si="211"/>
        <v>0.016320000000632717</v>
      </c>
      <c r="GU69" s="22">
        <f t="shared" si="211"/>
        <v>-0.007632000000739936</v>
      </c>
      <c r="GV69" s="22">
        <f t="shared" si="211"/>
        <v>-0.0076320000016494305</v>
      </c>
      <c r="GW69" s="22">
        <f t="shared" si="211"/>
        <v>0.010014599999522034</v>
      </c>
      <c r="GX69" s="22">
        <f t="shared" si="211"/>
        <v>0.0027199999985896284</v>
      </c>
      <c r="GY69" s="22">
        <f t="shared" si="211"/>
        <v>0.028378799998790782</v>
      </c>
      <c r="GZ69" s="22">
        <f t="shared" si="211"/>
        <v>-0.01984000000084052</v>
      </c>
      <c r="HA69" s="22">
        <f t="shared" si="211"/>
        <v>0.008223399999224057</v>
      </c>
      <c r="HB69" s="22">
        <f t="shared" si="211"/>
        <v>0.038880000000062864</v>
      </c>
      <c r="HC69" s="22">
        <f t="shared" si="211"/>
        <v>0.03143479999835108</v>
      </c>
      <c r="HD69" s="22">
        <f t="shared" si="211"/>
        <v>0.019359999998414423</v>
      </c>
      <c r="HE69" s="22">
        <f t="shared" si="211"/>
        <v>0.03513139999995474</v>
      </c>
      <c r="HF69" s="22">
        <f t="shared" si="211"/>
        <v>0.024479999999130087</v>
      </c>
      <c r="HG69" s="22">
        <f t="shared" si="211"/>
        <v>-0.028103199998440687</v>
      </c>
      <c r="HH69" s="22">
        <f t="shared" si="211"/>
        <v>0.017760000002454035</v>
      </c>
      <c r="HI69" s="22">
        <f t="shared" si="211"/>
        <v>-0.02026520000072196</v>
      </c>
      <c r="HJ69" s="22">
        <f t="shared" si="211"/>
        <v>-0.020639999999730207</v>
      </c>
      <c r="HK69" s="22">
        <f t="shared" si="211"/>
        <v>0.039087999997718725</v>
      </c>
      <c r="HL69" s="22">
        <f t="shared" si="211"/>
        <v>0.03908799999862822</v>
      </c>
      <c r="HM69" s="22">
        <f t="shared" si="211"/>
        <v>1126.9116488</v>
      </c>
      <c r="HN69" s="22">
        <f t="shared" si="211"/>
        <v>1126.9541600000002</v>
      </c>
      <c r="HO69" s="22">
        <f t="shared" si="211"/>
        <v>-0.039436000000932836</v>
      </c>
      <c r="HP69" s="22">
        <f t="shared" si="211"/>
        <v>0.044799999999668216</v>
      </c>
      <c r="HQ69" s="22">
        <f t="shared" si="211"/>
        <v>-0.006240000000616419</v>
      </c>
      <c r="HR69" s="22">
        <f t="shared" si="211"/>
        <v>-0.006240000000616419</v>
      </c>
      <c r="HS69" s="22">
        <f t="shared" si="211"/>
        <v>-0.006720000001223525</v>
      </c>
      <c r="HT69" s="22">
        <f t="shared" si="211"/>
        <v>-0.006720000001223525</v>
      </c>
      <c r="HU69" s="22">
        <f t="shared" si="211"/>
        <v>0.03871999999955733</v>
      </c>
      <c r="HV69" s="22">
        <f t="shared" si="211"/>
        <v>0.038719999998647836</v>
      </c>
      <c r="HW69" s="22">
        <f t="shared" si="211"/>
        <v>0.0019199999987904448</v>
      </c>
      <c r="HX69" s="22">
        <f t="shared" si="211"/>
        <v>0.00191999999788095</v>
      </c>
      <c r="HY69" s="22">
        <f t="shared" si="211"/>
        <v>-0.041760000000977016</v>
      </c>
      <c r="HZ69" s="22">
        <f t="shared" si="211"/>
        <v>-0.041760000000977016</v>
      </c>
    </row>
    <row r="70" spans="1:234" s="9" customFormat="1" ht="30.75" customHeight="1">
      <c r="A70" s="11" t="s">
        <v>236</v>
      </c>
      <c r="B70" s="11" t="s">
        <v>237</v>
      </c>
      <c r="C70" s="14"/>
      <c r="D70" s="22"/>
      <c r="E70" s="22"/>
      <c r="F70" s="22"/>
      <c r="G70" s="22"/>
      <c r="H70" s="2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14"/>
      <c r="V70" s="22"/>
      <c r="W70" s="14"/>
      <c r="X70" s="22"/>
      <c r="Y70" s="14"/>
      <c r="Z70" s="22"/>
      <c r="AA70" s="14"/>
      <c r="AB70" s="22"/>
      <c r="AC70" s="14"/>
      <c r="AD70" s="22"/>
      <c r="AE70" s="14"/>
      <c r="AF70" s="22"/>
      <c r="AG70" s="14"/>
      <c r="AH70" s="22"/>
      <c r="AI70" s="14"/>
      <c r="AJ70" s="22"/>
      <c r="AK70" s="14"/>
      <c r="AL70" s="22"/>
      <c r="AM70" s="14"/>
      <c r="AN70" s="22"/>
      <c r="AO70" s="14"/>
      <c r="AP70" s="22"/>
      <c r="AQ70" s="14"/>
      <c r="AR70" s="22"/>
      <c r="AS70" s="14"/>
      <c r="AT70" s="22"/>
      <c r="AU70" s="14"/>
      <c r="AV70" s="22"/>
      <c r="AW70" s="14"/>
      <c r="AX70" s="22"/>
      <c r="AY70" s="14"/>
      <c r="AZ70" s="22"/>
      <c r="BA70" s="14"/>
      <c r="BB70" s="22"/>
      <c r="BC70" s="14"/>
      <c r="BD70" s="22"/>
      <c r="BE70" s="14"/>
      <c r="BF70" s="22"/>
      <c r="BG70" s="14"/>
      <c r="BH70" s="22"/>
      <c r="BI70" s="14"/>
      <c r="BJ70" s="22"/>
      <c r="BK70" s="14"/>
      <c r="BL70" s="22"/>
      <c r="BM70" s="14"/>
      <c r="BN70" s="22"/>
      <c r="BO70" s="14"/>
      <c r="BP70" s="22"/>
      <c r="BQ70" s="14"/>
      <c r="BR70" s="22"/>
      <c r="BS70" s="14"/>
      <c r="BT70" s="22"/>
      <c r="BU70" s="14"/>
      <c r="BV70" s="22"/>
      <c r="BW70" s="14"/>
      <c r="BX70" s="22"/>
      <c r="BY70" s="14"/>
      <c r="BZ70" s="22"/>
      <c r="CA70" s="14"/>
      <c r="CB70" s="22"/>
      <c r="CC70" s="14"/>
      <c r="CD70" s="22"/>
      <c r="CE70" s="14"/>
      <c r="CF70" s="22"/>
      <c r="CG70" s="14"/>
      <c r="CH70" s="14"/>
      <c r="CI70" s="14"/>
      <c r="CJ70" s="22"/>
      <c r="CK70" s="14"/>
      <c r="CL70" s="22"/>
      <c r="CM70" s="14"/>
      <c r="CN70" s="22"/>
      <c r="CO70" s="14"/>
      <c r="CP70" s="22"/>
      <c r="CQ70" s="14"/>
      <c r="CR70" s="22"/>
      <c r="CS70" s="14"/>
      <c r="CT70" s="22"/>
      <c r="CU70" s="14"/>
      <c r="CV70" s="22"/>
      <c r="CW70" s="14"/>
      <c r="CX70" s="22"/>
      <c r="CY70" s="14"/>
      <c r="CZ70" s="28"/>
      <c r="DA70" s="14"/>
      <c r="DB70" s="28"/>
      <c r="DC70" s="14"/>
      <c r="DD70" s="28"/>
      <c r="DE70" s="14"/>
      <c r="DF70" s="22"/>
      <c r="DG70" s="14"/>
      <c r="DH70" s="22"/>
      <c r="DI70" s="14"/>
      <c r="DJ70" s="22"/>
      <c r="DK70" s="14"/>
      <c r="DL70" s="22"/>
      <c r="DM70" s="14"/>
      <c r="DN70" s="22"/>
      <c r="DO70" s="14"/>
      <c r="DP70" s="22"/>
      <c r="DQ70" s="14"/>
      <c r="DR70" s="22"/>
      <c r="DS70" s="14"/>
      <c r="DT70" s="22"/>
      <c r="DU70" s="14"/>
      <c r="DV70" s="22"/>
      <c r="DW70" s="14"/>
      <c r="DX70" s="22"/>
      <c r="DY70" s="14"/>
      <c r="DZ70" s="22"/>
      <c r="EA70" s="14"/>
      <c r="EB70" s="22"/>
      <c r="EC70" s="14"/>
      <c r="ED70" s="22"/>
      <c r="EE70" s="14"/>
      <c r="EF70" s="22"/>
      <c r="EG70" s="14"/>
      <c r="EH70" s="22"/>
      <c r="EI70" s="14"/>
      <c r="EJ70" s="28"/>
      <c r="EK70" s="14"/>
      <c r="EL70" s="22"/>
      <c r="EM70" s="14"/>
      <c r="EN70" s="22"/>
      <c r="EO70" s="14"/>
      <c r="EP70" s="22"/>
      <c r="EQ70" s="14"/>
      <c r="ER70" s="22"/>
      <c r="ES70" s="14"/>
      <c r="ET70" s="22"/>
      <c r="EU70" s="14"/>
      <c r="EV70" s="22"/>
      <c r="EW70" s="14"/>
      <c r="EX70" s="22"/>
      <c r="EY70" s="14"/>
      <c r="EZ70" s="22"/>
      <c r="FA70" s="14"/>
      <c r="FB70" s="22"/>
      <c r="FC70" s="14"/>
      <c r="FD70" s="22"/>
      <c r="FE70" s="14"/>
      <c r="FF70" s="22"/>
      <c r="FG70" s="14"/>
      <c r="FH70" s="22"/>
      <c r="FI70" s="14"/>
      <c r="FJ70" s="22"/>
      <c r="FK70" s="14"/>
      <c r="FL70" s="22"/>
      <c r="FM70" s="14"/>
      <c r="FN70" s="22"/>
      <c r="FO70" s="14"/>
      <c r="FP70" s="22"/>
      <c r="FQ70" s="14"/>
      <c r="FR70" s="22"/>
      <c r="FS70" s="14"/>
      <c r="FT70" s="22"/>
      <c r="FU70" s="14"/>
      <c r="FV70" s="22"/>
      <c r="FW70" s="11"/>
      <c r="FX70" s="22"/>
      <c r="FY70" s="11"/>
      <c r="FZ70" s="22"/>
      <c r="GA70" s="11"/>
      <c r="GB70" s="22"/>
      <c r="GC70" s="11"/>
      <c r="GD70" s="22"/>
      <c r="GE70" s="11"/>
      <c r="GF70" s="22"/>
      <c r="GG70" s="11"/>
      <c r="GH70" s="22"/>
      <c r="GI70" s="14"/>
      <c r="GJ70" s="22"/>
      <c r="GK70" s="11"/>
      <c r="GL70" s="22"/>
      <c r="GM70" s="11"/>
      <c r="GN70" s="22"/>
      <c r="GO70" s="11"/>
      <c r="GP70" s="22"/>
      <c r="GQ70" s="11"/>
      <c r="GR70" s="22"/>
      <c r="GS70" s="11"/>
      <c r="GT70" s="22"/>
      <c r="GU70" s="11"/>
      <c r="GV70" s="22"/>
      <c r="GW70" s="11"/>
      <c r="GX70" s="22"/>
      <c r="GY70" s="11"/>
      <c r="GZ70" s="22"/>
      <c r="HA70" s="11"/>
      <c r="HB70" s="22"/>
      <c r="HC70" s="11"/>
      <c r="HD70" s="22"/>
      <c r="HE70" s="11"/>
      <c r="HF70" s="22"/>
      <c r="HG70" s="11"/>
      <c r="HH70" s="22"/>
      <c r="HI70" s="11"/>
      <c r="HJ70" s="22"/>
      <c r="HK70" s="11"/>
      <c r="HL70" s="22"/>
      <c r="HM70" s="11"/>
      <c r="HN70" s="22"/>
      <c r="HO70" s="11"/>
      <c r="HP70" s="24"/>
      <c r="HQ70" s="11"/>
      <c r="HR70" s="22"/>
      <c r="HS70" s="11"/>
      <c r="HT70" s="22"/>
      <c r="HU70" s="11"/>
      <c r="HV70" s="22"/>
      <c r="HW70" s="11"/>
      <c r="HX70" s="22"/>
      <c r="HY70" s="11"/>
      <c r="HZ70" s="22"/>
    </row>
    <row r="71" spans="1:234" ht="18" customHeight="1">
      <c r="A71" s="11">
        <v>14</v>
      </c>
      <c r="B71" s="42" t="s">
        <v>238</v>
      </c>
      <c r="C71" s="39">
        <f aca="true" t="shared" si="212" ref="C71:BN71">C84/1190.03*1325.7</f>
        <v>5124.871036864616</v>
      </c>
      <c r="D71" s="39">
        <f t="shared" si="212"/>
        <v>4894.160491752309</v>
      </c>
      <c r="E71" s="39">
        <f t="shared" si="212"/>
        <v>7502.158836331857</v>
      </c>
      <c r="F71" s="39">
        <f t="shared" si="212"/>
        <v>7279.914733242019</v>
      </c>
      <c r="G71" s="39">
        <f t="shared" si="212"/>
        <v>3608.041108207357</v>
      </c>
      <c r="H71" s="39">
        <f t="shared" si="212"/>
        <v>3505.6640000672255</v>
      </c>
      <c r="I71" s="39">
        <f t="shared" si="212"/>
        <v>5190.708763644614</v>
      </c>
      <c r="J71" s="39">
        <f t="shared" si="212"/>
        <v>4890.595674058638</v>
      </c>
      <c r="K71" s="39">
        <f t="shared" si="212"/>
        <v>5527.361234590725</v>
      </c>
      <c r="L71" s="39">
        <f t="shared" si="212"/>
        <v>5288.184247455947</v>
      </c>
      <c r="M71" s="39">
        <f t="shared" si="212"/>
        <v>4160.25364906767</v>
      </c>
      <c r="N71" s="39">
        <f t="shared" si="212"/>
        <v>3964.7456786803696</v>
      </c>
      <c r="O71" s="39">
        <f t="shared" si="212"/>
        <v>560.4561817769301</v>
      </c>
      <c r="P71" s="39">
        <f t="shared" si="212"/>
        <v>548.8705242724974</v>
      </c>
      <c r="Q71" s="39">
        <f t="shared" si="212"/>
        <v>3890.887112089611</v>
      </c>
      <c r="R71" s="39">
        <f t="shared" si="212"/>
        <v>3634.8886414628205</v>
      </c>
      <c r="S71" s="39">
        <f t="shared" si="212"/>
        <v>3890.887112089611</v>
      </c>
      <c r="T71" s="39">
        <f t="shared" si="212"/>
        <v>3634.8886414628205</v>
      </c>
      <c r="U71" s="39">
        <f t="shared" si="212"/>
        <v>2209.407166205894</v>
      </c>
      <c r="V71" s="39">
        <f t="shared" si="212"/>
        <v>2209.407166205894</v>
      </c>
      <c r="W71" s="39">
        <f t="shared" si="212"/>
        <v>7371.708788854063</v>
      </c>
      <c r="X71" s="39">
        <f t="shared" si="212"/>
        <v>7371.708788854063</v>
      </c>
      <c r="Y71" s="39">
        <f t="shared" si="212"/>
        <v>1281.4405603220087</v>
      </c>
      <c r="Z71" s="39">
        <f t="shared" si="212"/>
        <v>1281.4405603220087</v>
      </c>
      <c r="AA71" s="39">
        <f t="shared" si="212"/>
        <v>1316.1975328353067</v>
      </c>
      <c r="AB71" s="39">
        <f t="shared" si="212"/>
        <v>1316.1975328353067</v>
      </c>
      <c r="AC71" s="39">
        <f t="shared" si="212"/>
        <v>1358.641143500584</v>
      </c>
      <c r="AD71" s="39">
        <f t="shared" si="212"/>
        <v>1358.641143500584</v>
      </c>
      <c r="AE71" s="39">
        <f t="shared" si="212"/>
        <v>1336.3610329151365</v>
      </c>
      <c r="AF71" s="39">
        <f t="shared" si="212"/>
        <v>1336.3610329151365</v>
      </c>
      <c r="AG71" s="39">
        <f t="shared" si="212"/>
        <v>1282.1089636395723</v>
      </c>
      <c r="AH71" s="39">
        <f t="shared" si="212"/>
        <v>1282.1089636395723</v>
      </c>
      <c r="AI71" s="39">
        <f t="shared" si="212"/>
        <v>1294.9200272262044</v>
      </c>
      <c r="AJ71" s="39">
        <f t="shared" si="212"/>
        <v>1294.9200272262044</v>
      </c>
      <c r="AK71" s="39">
        <f t="shared" si="212"/>
        <v>1552.3667050410495</v>
      </c>
      <c r="AL71" s="39">
        <f t="shared" si="212"/>
        <v>1552.3667050410495</v>
      </c>
      <c r="AM71" s="39">
        <f t="shared" si="212"/>
        <v>1326.0007814929036</v>
      </c>
      <c r="AN71" s="39">
        <f t="shared" si="212"/>
        <v>1326.0007814929036</v>
      </c>
      <c r="AO71" s="39">
        <f t="shared" si="212"/>
        <v>1349.2834970546962</v>
      </c>
      <c r="AP71" s="25">
        <f t="shared" si="212"/>
        <v>1349.2834970546962</v>
      </c>
      <c r="AQ71" s="39">
        <f t="shared" si="212"/>
        <v>1351.1773064544593</v>
      </c>
      <c r="AR71" s="39">
        <f t="shared" si="212"/>
        <v>1351.1773064544593</v>
      </c>
      <c r="AS71" s="39">
        <f t="shared" si="212"/>
        <v>1352.068510877877</v>
      </c>
      <c r="AT71" s="39">
        <f t="shared" si="212"/>
        <v>1352.068510877877</v>
      </c>
      <c r="AU71" s="39">
        <f t="shared" si="212"/>
        <v>1463.803265463896</v>
      </c>
      <c r="AV71" s="39">
        <f t="shared" si="212"/>
        <v>1463.803265463896</v>
      </c>
      <c r="AW71" s="39">
        <f t="shared" si="212"/>
        <v>1233.649723116224</v>
      </c>
      <c r="AX71" s="39">
        <f t="shared" si="212"/>
        <v>1233.649723116224</v>
      </c>
      <c r="AY71" s="39">
        <f t="shared" si="212"/>
        <v>1288.681596262279</v>
      </c>
      <c r="AZ71" s="39">
        <f t="shared" si="212"/>
        <v>1288.681596262279</v>
      </c>
      <c r="BA71" s="39">
        <f t="shared" si="212"/>
        <v>1371.0066048755075</v>
      </c>
      <c r="BB71" s="39">
        <f t="shared" si="212"/>
        <v>1371.0066048755075</v>
      </c>
      <c r="BC71" s="39">
        <f t="shared" si="212"/>
        <v>1172.8250212179526</v>
      </c>
      <c r="BD71" s="39">
        <f t="shared" si="212"/>
        <v>1172.8250212179526</v>
      </c>
      <c r="BE71" s="39">
        <f t="shared" si="212"/>
        <v>1339.5916489500266</v>
      </c>
      <c r="BF71" s="39">
        <f t="shared" si="212"/>
        <v>1339.5916489500266</v>
      </c>
      <c r="BG71" s="39">
        <f t="shared" si="212"/>
        <v>1348.9492953959145</v>
      </c>
      <c r="BH71" s="39">
        <f t="shared" si="212"/>
        <v>1348.9492953959145</v>
      </c>
      <c r="BI71" s="39">
        <f t="shared" si="212"/>
        <v>2351.665672293976</v>
      </c>
      <c r="BJ71" s="39">
        <f t="shared" si="212"/>
        <v>2351.665672293976</v>
      </c>
      <c r="BK71" s="39">
        <f t="shared" si="212"/>
        <v>2302.3152273472097</v>
      </c>
      <c r="BL71" s="39">
        <f t="shared" si="212"/>
        <v>2302.3152273472097</v>
      </c>
      <c r="BM71" s="39">
        <f t="shared" si="212"/>
        <v>2253.1875835062983</v>
      </c>
      <c r="BN71" s="39">
        <f t="shared" si="212"/>
        <v>2253.1875835062983</v>
      </c>
      <c r="BO71" s="39">
        <f aca="true" t="shared" si="213" ref="BO71:DZ71">BO84/1190.03*1325.7</f>
        <v>7279.2463299244555</v>
      </c>
      <c r="BP71" s="39">
        <f t="shared" si="213"/>
        <v>7279.2463299244555</v>
      </c>
      <c r="BQ71" s="39">
        <f t="shared" si="213"/>
        <v>3947.032990764939</v>
      </c>
      <c r="BR71" s="39">
        <f t="shared" si="213"/>
        <v>3947.032990764939</v>
      </c>
      <c r="BS71" s="39">
        <f t="shared" si="213"/>
        <v>4160.587850726452</v>
      </c>
      <c r="BT71" s="39">
        <f t="shared" si="213"/>
        <v>4160.587850726452</v>
      </c>
      <c r="BU71" s="39">
        <f t="shared" si="213"/>
        <v>5543.514314765174</v>
      </c>
      <c r="BV71" s="39">
        <f t="shared" si="213"/>
        <v>5543.514314765174</v>
      </c>
      <c r="BW71" s="39">
        <f t="shared" si="213"/>
        <v>2167.4091577523254</v>
      </c>
      <c r="BX71" s="39">
        <f t="shared" si="213"/>
        <v>2167.4091577523254</v>
      </c>
      <c r="BY71" s="39">
        <f t="shared" si="213"/>
        <v>2156.491903565456</v>
      </c>
      <c r="BZ71" s="39">
        <f t="shared" si="213"/>
        <v>2156.491903565456</v>
      </c>
      <c r="CA71" s="39">
        <f t="shared" si="213"/>
        <v>2123.9629421107034</v>
      </c>
      <c r="CB71" s="39">
        <f t="shared" si="213"/>
        <v>2123.9629421107034</v>
      </c>
      <c r="CC71" s="39">
        <f t="shared" si="213"/>
        <v>2142.3440333436974</v>
      </c>
      <c r="CD71" s="39">
        <f t="shared" si="213"/>
        <v>2142.3440333436974</v>
      </c>
      <c r="CE71" s="39">
        <f t="shared" si="213"/>
        <v>2141.4528289202794</v>
      </c>
      <c r="CF71" s="39">
        <f t="shared" si="213"/>
        <v>2141.4528289202794</v>
      </c>
      <c r="CG71" s="39">
        <f t="shared" si="213"/>
        <v>0</v>
      </c>
      <c r="CH71" s="39">
        <f t="shared" si="213"/>
        <v>0</v>
      </c>
      <c r="CI71" s="39">
        <f t="shared" si="213"/>
        <v>7281.808542641783</v>
      </c>
      <c r="CJ71" s="39">
        <f t="shared" si="213"/>
        <v>7281.808542641783</v>
      </c>
      <c r="CK71" s="39">
        <f t="shared" si="213"/>
        <v>7248.0541751048295</v>
      </c>
      <c r="CL71" s="39">
        <f t="shared" si="213"/>
        <v>7248.0541751048295</v>
      </c>
      <c r="CM71" s="39">
        <f t="shared" si="213"/>
        <v>2684.0849222288516</v>
      </c>
      <c r="CN71" s="39">
        <f t="shared" si="213"/>
        <v>2684.0849222288516</v>
      </c>
      <c r="CO71" s="39">
        <f t="shared" si="213"/>
        <v>7377.947219817988</v>
      </c>
      <c r="CP71" s="39">
        <f t="shared" si="213"/>
        <v>7377.947219817988</v>
      </c>
      <c r="CQ71" s="39">
        <f t="shared" si="213"/>
        <v>2517.20689394385</v>
      </c>
      <c r="CR71" s="39">
        <f t="shared" si="213"/>
        <v>2517.20689394385</v>
      </c>
      <c r="CS71" s="39">
        <f t="shared" si="213"/>
        <v>2214.531591640547</v>
      </c>
      <c r="CT71" s="39">
        <f t="shared" si="213"/>
        <v>2214.531591640547</v>
      </c>
      <c r="CU71" s="39">
        <f t="shared" si="213"/>
        <v>2264.4390393519493</v>
      </c>
      <c r="CV71" s="39">
        <f t="shared" si="213"/>
        <v>2264.4390393519493</v>
      </c>
      <c r="CW71" s="39">
        <f t="shared" si="213"/>
        <v>2140.2274228380797</v>
      </c>
      <c r="CX71" s="39">
        <f t="shared" si="213"/>
        <v>2140.2274228380797</v>
      </c>
      <c r="CY71" s="39">
        <f t="shared" si="213"/>
        <v>6250.462223641422</v>
      </c>
      <c r="CZ71" s="39">
        <f t="shared" si="213"/>
        <v>6250.462223641422</v>
      </c>
      <c r="DA71" s="39">
        <f t="shared" si="213"/>
        <v>3290.7723334705847</v>
      </c>
      <c r="DB71" s="39">
        <f t="shared" si="213"/>
        <v>3290.7723334705847</v>
      </c>
      <c r="DC71" s="39">
        <f t="shared" si="213"/>
        <v>1608.6239842693042</v>
      </c>
      <c r="DD71" s="39">
        <f t="shared" si="213"/>
        <v>1608.6239842693042</v>
      </c>
      <c r="DE71" s="39">
        <f t="shared" si="213"/>
        <v>3802.5464736183126</v>
      </c>
      <c r="DF71" s="39">
        <f t="shared" si="213"/>
        <v>3802.5464736183126</v>
      </c>
      <c r="DG71" s="39">
        <f t="shared" si="213"/>
        <v>3915.729435392385</v>
      </c>
      <c r="DH71" s="39">
        <f t="shared" si="213"/>
        <v>3915.729435392385</v>
      </c>
      <c r="DI71" s="39">
        <f t="shared" si="213"/>
        <v>2183.005235162139</v>
      </c>
      <c r="DJ71" s="39">
        <f t="shared" si="213"/>
        <v>2183.005235162139</v>
      </c>
      <c r="DK71" s="39">
        <f t="shared" si="213"/>
        <v>2078.177314857609</v>
      </c>
      <c r="DL71" s="39">
        <f t="shared" si="213"/>
        <v>2078.177314857609</v>
      </c>
      <c r="DM71" s="39">
        <f t="shared" si="213"/>
        <v>0</v>
      </c>
      <c r="DN71" s="39">
        <f t="shared" si="213"/>
        <v>0</v>
      </c>
      <c r="DO71" s="39">
        <f t="shared" si="213"/>
        <v>2199.4925169953704</v>
      </c>
      <c r="DP71" s="39">
        <f t="shared" si="213"/>
        <v>2199.4925169953704</v>
      </c>
      <c r="DQ71" s="39">
        <f t="shared" si="213"/>
        <v>2135.214397956354</v>
      </c>
      <c r="DR71" s="39">
        <f t="shared" si="213"/>
        <v>2135.214397956354</v>
      </c>
      <c r="DS71" s="39">
        <f t="shared" si="213"/>
        <v>4791.449181953397</v>
      </c>
      <c r="DT71" s="39">
        <f t="shared" si="213"/>
        <v>4791.449181953397</v>
      </c>
      <c r="DU71" s="39">
        <f t="shared" si="213"/>
        <v>2225.1146441686346</v>
      </c>
      <c r="DV71" s="39">
        <f t="shared" si="213"/>
        <v>2225.1146441686346</v>
      </c>
      <c r="DW71" s="39">
        <f t="shared" si="213"/>
        <v>3664.4097879885385</v>
      </c>
      <c r="DX71" s="39">
        <f t="shared" si="213"/>
        <v>3664.4097879885385</v>
      </c>
      <c r="DY71" s="39">
        <f t="shared" si="213"/>
        <v>3591.331025268271</v>
      </c>
      <c r="DZ71" s="39">
        <f t="shared" si="213"/>
        <v>3591.331025268271</v>
      </c>
      <c r="EA71" s="39">
        <f aca="true" t="shared" si="214" ref="EA71:GL71">EA84/1190.03*1325.7</f>
        <v>7507.506062872365</v>
      </c>
      <c r="EB71" s="39">
        <f t="shared" si="214"/>
        <v>7507.506062872365</v>
      </c>
      <c r="EC71" s="39">
        <f t="shared" si="214"/>
        <v>7795.699293295127</v>
      </c>
      <c r="ED71" s="39">
        <f t="shared" si="214"/>
        <v>7795.699293295127</v>
      </c>
      <c r="EE71" s="39">
        <f t="shared" si="214"/>
        <v>3145.8402141122497</v>
      </c>
      <c r="EF71" s="39">
        <f t="shared" si="214"/>
        <v>3145.8402141122497</v>
      </c>
      <c r="EG71" s="39">
        <f t="shared" si="214"/>
        <v>3448.961118627262</v>
      </c>
      <c r="EH71" s="39">
        <f t="shared" si="214"/>
        <v>3448.961118627262</v>
      </c>
      <c r="EI71" s="39">
        <f t="shared" si="214"/>
        <v>3677.555053233952</v>
      </c>
      <c r="EJ71" s="39">
        <f t="shared" si="214"/>
        <v>3677.555053233952</v>
      </c>
      <c r="EK71" s="39">
        <f t="shared" si="214"/>
        <v>3170.3483357562413</v>
      </c>
      <c r="EL71" s="39">
        <f t="shared" si="214"/>
        <v>3170.3483357562413</v>
      </c>
      <c r="EM71" s="39">
        <f t="shared" si="214"/>
        <v>3619.18116350008</v>
      </c>
      <c r="EN71" s="39">
        <f t="shared" si="214"/>
        <v>3619.18116350008</v>
      </c>
      <c r="EO71" s="39">
        <f t="shared" si="214"/>
        <v>3069.419434804165</v>
      </c>
      <c r="EP71" s="39">
        <f t="shared" si="214"/>
        <v>3069.419434804165</v>
      </c>
      <c r="EQ71" s="39">
        <f t="shared" si="214"/>
        <v>1329.2313975277937</v>
      </c>
      <c r="ER71" s="39">
        <f t="shared" si="214"/>
        <v>1329.2313975277937</v>
      </c>
      <c r="ES71" s="39">
        <f t="shared" si="214"/>
        <v>3229.7248304664586</v>
      </c>
      <c r="ET71" s="39">
        <f t="shared" si="214"/>
        <v>3229.7248304664586</v>
      </c>
      <c r="EU71" s="39">
        <f t="shared" si="214"/>
        <v>2378.847407208222</v>
      </c>
      <c r="EV71" s="39">
        <f t="shared" si="214"/>
        <v>2378.847407208222</v>
      </c>
      <c r="EW71" s="39">
        <f t="shared" si="214"/>
        <v>1377.2450358394328</v>
      </c>
      <c r="EX71" s="39">
        <f t="shared" si="214"/>
        <v>1377.2450358394328</v>
      </c>
      <c r="EY71" s="39">
        <f t="shared" si="214"/>
        <v>1305.057477542583</v>
      </c>
      <c r="EZ71" s="39">
        <f t="shared" si="214"/>
        <v>1305.057477542583</v>
      </c>
      <c r="FA71" s="39">
        <f t="shared" si="214"/>
        <v>2586.16383620581</v>
      </c>
      <c r="FB71" s="39">
        <f t="shared" si="214"/>
        <v>2586.16383620581</v>
      </c>
      <c r="FC71" s="39">
        <f t="shared" si="214"/>
        <v>0</v>
      </c>
      <c r="FD71" s="39">
        <f t="shared" si="214"/>
        <v>0</v>
      </c>
      <c r="FE71" s="39">
        <f t="shared" si="214"/>
        <v>2544.8342310698054</v>
      </c>
      <c r="FF71" s="39">
        <f t="shared" si="214"/>
        <v>2544.8342310698054</v>
      </c>
      <c r="FG71" s="39">
        <f t="shared" si="214"/>
        <v>2556.1970874683834</v>
      </c>
      <c r="FH71" s="39">
        <f t="shared" si="214"/>
        <v>2556.1970874683834</v>
      </c>
      <c r="FI71" s="39">
        <f t="shared" si="214"/>
        <v>4210.829500096636</v>
      </c>
      <c r="FJ71" s="39">
        <f t="shared" si="214"/>
        <v>4210.829500096636</v>
      </c>
      <c r="FK71" s="39">
        <f t="shared" si="214"/>
        <v>2923.5961110224116</v>
      </c>
      <c r="FL71" s="39">
        <f t="shared" si="214"/>
        <v>2923.5961110224116</v>
      </c>
      <c r="FM71" s="39">
        <f t="shared" si="214"/>
        <v>3071.424644756855</v>
      </c>
      <c r="FN71" s="39">
        <f t="shared" si="214"/>
        <v>3071.424644756855</v>
      </c>
      <c r="FO71" s="39">
        <f t="shared" si="214"/>
        <v>3850.0031091653154</v>
      </c>
      <c r="FP71" s="39">
        <f t="shared" si="214"/>
        <v>3850.0031091653154</v>
      </c>
      <c r="FQ71" s="39">
        <f t="shared" si="214"/>
        <v>5171.436467988202</v>
      </c>
      <c r="FR71" s="39">
        <f t="shared" si="214"/>
        <v>5171.436467988202</v>
      </c>
      <c r="FS71" s="39">
        <f t="shared" si="214"/>
        <v>5452.16586136484</v>
      </c>
      <c r="FT71" s="39">
        <f t="shared" si="214"/>
        <v>5452.16586136484</v>
      </c>
      <c r="FU71" s="39">
        <f t="shared" si="214"/>
        <v>3675.5498432812624</v>
      </c>
      <c r="FV71" s="39">
        <f t="shared" si="214"/>
        <v>3675.5498432812624</v>
      </c>
      <c r="FW71" s="39">
        <f t="shared" si="214"/>
        <v>6702.525667420149</v>
      </c>
      <c r="FX71" s="39">
        <f t="shared" si="214"/>
        <v>6702.525667420149</v>
      </c>
      <c r="FY71" s="39">
        <f t="shared" si="214"/>
        <v>6261.268077275363</v>
      </c>
      <c r="FZ71" s="39">
        <f t="shared" si="214"/>
        <v>6261.268077275363</v>
      </c>
      <c r="GA71" s="39">
        <f t="shared" si="214"/>
        <v>6806.462383301261</v>
      </c>
      <c r="GB71" s="39">
        <f t="shared" si="214"/>
        <v>6806.462383301261</v>
      </c>
      <c r="GC71" s="39">
        <f t="shared" si="214"/>
        <v>3891.5555154071753</v>
      </c>
      <c r="GD71" s="39">
        <f t="shared" si="214"/>
        <v>3891.5555154071753</v>
      </c>
      <c r="GE71" s="39">
        <f t="shared" si="214"/>
        <v>2844.0561162323643</v>
      </c>
      <c r="GF71" s="39">
        <f t="shared" si="214"/>
        <v>2844.0561162323643</v>
      </c>
      <c r="GG71" s="39">
        <f t="shared" si="214"/>
        <v>1323.438568775577</v>
      </c>
      <c r="GH71" s="39">
        <f t="shared" si="214"/>
        <v>1323.438568775577</v>
      </c>
      <c r="GI71" s="25">
        <f t="shared" si="214"/>
        <v>2659.1311983731503</v>
      </c>
      <c r="GJ71" s="25">
        <f t="shared" si="214"/>
        <v>2659.1311983731503</v>
      </c>
      <c r="GK71" s="39">
        <f t="shared" si="214"/>
        <v>3791.6292194314433</v>
      </c>
      <c r="GL71" s="39">
        <f t="shared" si="214"/>
        <v>3791.6292194314433</v>
      </c>
      <c r="GM71" s="39">
        <f aca="true" t="shared" si="215" ref="GM71:HZ71">GM84/1190.03*1325.7</f>
        <v>2379.8500121845673</v>
      </c>
      <c r="GN71" s="39">
        <f t="shared" si="215"/>
        <v>2379.8500121845673</v>
      </c>
      <c r="GO71" s="39">
        <f t="shared" si="215"/>
        <v>4089.0686957471657</v>
      </c>
      <c r="GP71" s="39">
        <f t="shared" si="215"/>
        <v>4089.0686957471657</v>
      </c>
      <c r="GQ71" s="39">
        <f t="shared" si="215"/>
        <v>2659.2425989260773</v>
      </c>
      <c r="GR71" s="39">
        <f t="shared" si="215"/>
        <v>2659.2425989260773</v>
      </c>
      <c r="GS71" s="39">
        <f t="shared" si="215"/>
        <v>6581.099064729461</v>
      </c>
      <c r="GT71" s="39">
        <f t="shared" si="215"/>
        <v>6581.099064729461</v>
      </c>
      <c r="GU71" s="39">
        <f t="shared" si="215"/>
        <v>2836.8150802920936</v>
      </c>
      <c r="GV71" s="39">
        <f t="shared" si="215"/>
        <v>2836.8150802920936</v>
      </c>
      <c r="GW71" s="39">
        <f t="shared" si="215"/>
        <v>4335.375318269287</v>
      </c>
      <c r="GX71" s="39">
        <f t="shared" si="215"/>
        <v>4335.375318269287</v>
      </c>
      <c r="GY71" s="39">
        <f t="shared" si="215"/>
        <v>4292.374704839373</v>
      </c>
      <c r="GZ71" s="39">
        <f t="shared" si="215"/>
        <v>4292.374704839373</v>
      </c>
      <c r="HA71" s="39">
        <f t="shared" si="215"/>
        <v>3497.1975580447556</v>
      </c>
      <c r="HB71" s="39">
        <f t="shared" si="215"/>
        <v>3497.1975580447556</v>
      </c>
      <c r="HC71" s="39">
        <f t="shared" si="215"/>
        <v>4512.724998529449</v>
      </c>
      <c r="HD71" s="39">
        <f t="shared" si="215"/>
        <v>4512.724998529449</v>
      </c>
      <c r="HE71" s="39">
        <f t="shared" si="215"/>
        <v>2559.4277035032733</v>
      </c>
      <c r="HF71" s="39">
        <f t="shared" si="215"/>
        <v>2559.4277035032733</v>
      </c>
      <c r="HG71" s="39">
        <f t="shared" si="215"/>
        <v>6737.839642698084</v>
      </c>
      <c r="HH71" s="39">
        <f t="shared" si="215"/>
        <v>6737.839642698084</v>
      </c>
      <c r="HI71" s="39">
        <f t="shared" si="215"/>
        <v>5107.603951160895</v>
      </c>
      <c r="HJ71" s="39">
        <f t="shared" si="215"/>
        <v>5107.603951160895</v>
      </c>
      <c r="HK71" s="39">
        <f t="shared" si="215"/>
        <v>3449.0725191801885</v>
      </c>
      <c r="HL71" s="39">
        <f t="shared" si="215"/>
        <v>3449.0725191801885</v>
      </c>
      <c r="HM71" s="39">
        <f t="shared" si="215"/>
        <v>2501.610816534037</v>
      </c>
      <c r="HN71" s="39">
        <f t="shared" si="215"/>
        <v>2501.610816534037</v>
      </c>
      <c r="HO71" s="39">
        <f t="shared" si="215"/>
        <v>2559.5391040562004</v>
      </c>
      <c r="HP71" s="39">
        <f t="shared" si="215"/>
        <v>2559.5391040562004</v>
      </c>
      <c r="HQ71" s="39">
        <f t="shared" si="215"/>
        <v>2603.542322462459</v>
      </c>
      <c r="HR71" s="39">
        <f t="shared" si="215"/>
        <v>2603.542322462459</v>
      </c>
      <c r="HS71" s="39">
        <f t="shared" si="215"/>
        <v>2450.923564952144</v>
      </c>
      <c r="HT71" s="39">
        <f t="shared" si="215"/>
        <v>2450.923564952144</v>
      </c>
      <c r="HU71" s="39">
        <f t="shared" si="215"/>
        <v>3225.046007243515</v>
      </c>
      <c r="HV71" s="39">
        <f t="shared" si="215"/>
        <v>3225.046007243515</v>
      </c>
      <c r="HW71" s="39">
        <f t="shared" si="215"/>
        <v>1741.8590455702797</v>
      </c>
      <c r="HX71" s="39">
        <f t="shared" si="215"/>
        <v>1741.8590455702797</v>
      </c>
      <c r="HY71" s="39">
        <f t="shared" si="215"/>
        <v>4227.762384141576</v>
      </c>
      <c r="HZ71" s="39">
        <f t="shared" si="215"/>
        <v>4227.762384141576</v>
      </c>
    </row>
    <row r="72" spans="1:234" ht="15.75" customHeight="1">
      <c r="A72" s="11">
        <v>15</v>
      </c>
      <c r="B72" s="42" t="s">
        <v>239</v>
      </c>
      <c r="C72" s="21">
        <f aca="true" t="shared" si="216" ref="C72:BN72">C85/93.58*105.45</f>
        <v>4097.2023936738615</v>
      </c>
      <c r="D72" s="21">
        <f t="shared" si="216"/>
        <v>3813.125187005771</v>
      </c>
      <c r="E72" s="21">
        <f t="shared" si="216"/>
        <v>4569.124385552469</v>
      </c>
      <c r="F72" s="21">
        <f t="shared" si="216"/>
        <v>4440.664244496687</v>
      </c>
      <c r="G72" s="21">
        <f t="shared" si="216"/>
        <v>2795.022226971575</v>
      </c>
      <c r="H72" s="21">
        <f t="shared" si="216"/>
        <v>2654.95559948707</v>
      </c>
      <c r="I72" s="21">
        <f t="shared" si="216"/>
        <v>3985.419534088481</v>
      </c>
      <c r="J72" s="21">
        <f t="shared" si="216"/>
        <v>3625.2804017952553</v>
      </c>
      <c r="K72" s="21">
        <f t="shared" si="216"/>
        <v>4555.827634109853</v>
      </c>
      <c r="L72" s="21">
        <f t="shared" si="216"/>
        <v>4356.3763624706135</v>
      </c>
      <c r="M72" s="21">
        <f t="shared" si="216"/>
        <v>3092.283500748023</v>
      </c>
      <c r="N72" s="21">
        <f t="shared" si="216"/>
        <v>2968.44341739688</v>
      </c>
      <c r="O72" s="21">
        <f t="shared" si="216"/>
        <v>553.1673968796752</v>
      </c>
      <c r="P72" s="21">
        <f t="shared" si="216"/>
        <v>539.8706454370592</v>
      </c>
      <c r="Q72" s="21">
        <f t="shared" si="216"/>
        <v>2690.451164778799</v>
      </c>
      <c r="R72" s="21">
        <f t="shared" si="216"/>
        <v>2514.212865997008</v>
      </c>
      <c r="S72" s="21">
        <f t="shared" si="216"/>
        <v>2690.451164778799</v>
      </c>
      <c r="T72" s="21">
        <f t="shared" si="216"/>
        <v>2514.212865997008</v>
      </c>
      <c r="U72" s="21">
        <f t="shared" si="216"/>
        <v>1261.839175037401</v>
      </c>
      <c r="V72" s="21">
        <f t="shared" si="216"/>
        <v>1261.839175037401</v>
      </c>
      <c r="W72" s="21">
        <f t="shared" si="216"/>
        <v>4234.339228467622</v>
      </c>
      <c r="X72" s="21">
        <f t="shared" si="216"/>
        <v>4234.339228467622</v>
      </c>
      <c r="Y72" s="21">
        <f t="shared" si="216"/>
        <v>803.32661893567</v>
      </c>
      <c r="Z72" s="21">
        <f t="shared" si="216"/>
        <v>803.32661893567</v>
      </c>
      <c r="AA72" s="21">
        <f t="shared" si="216"/>
        <v>943.0551934173969</v>
      </c>
      <c r="AB72" s="21">
        <f t="shared" si="216"/>
        <v>943.0551934173969</v>
      </c>
      <c r="AC72" s="21">
        <f t="shared" si="216"/>
        <v>886.2622889506305</v>
      </c>
      <c r="AD72" s="21">
        <f t="shared" si="216"/>
        <v>886.2622889506305</v>
      </c>
      <c r="AE72" s="21">
        <f t="shared" si="216"/>
        <v>677.345533233597</v>
      </c>
      <c r="AF72" s="21">
        <f t="shared" si="216"/>
        <v>677.345533233597</v>
      </c>
      <c r="AG72" s="21">
        <f t="shared" si="216"/>
        <v>903.3903077580679</v>
      </c>
      <c r="AH72" s="21">
        <f t="shared" si="216"/>
        <v>903.3903077580679</v>
      </c>
      <c r="AI72" s="21">
        <f t="shared" si="216"/>
        <v>758.2528852318871</v>
      </c>
      <c r="AJ72" s="21">
        <f t="shared" si="216"/>
        <v>758.2528852318871</v>
      </c>
      <c r="AK72" s="21">
        <f t="shared" si="216"/>
        <v>852.6823573413122</v>
      </c>
      <c r="AL72" s="21">
        <f t="shared" si="216"/>
        <v>852.6823573413122</v>
      </c>
      <c r="AM72" s="21">
        <f t="shared" si="216"/>
        <v>748.9000854883523</v>
      </c>
      <c r="AN72" s="21">
        <f t="shared" si="216"/>
        <v>748.9000854883523</v>
      </c>
      <c r="AO72" s="21">
        <f t="shared" si="216"/>
        <v>1082.333030562086</v>
      </c>
      <c r="AP72" s="22">
        <f t="shared" si="216"/>
        <v>1082.333030562086</v>
      </c>
      <c r="AQ72" s="21">
        <f t="shared" si="216"/>
        <v>859.781470399658</v>
      </c>
      <c r="AR72" s="21">
        <f t="shared" si="216"/>
        <v>859.781470399658</v>
      </c>
      <c r="AS72" s="21">
        <f t="shared" si="216"/>
        <v>874.9938555246849</v>
      </c>
      <c r="AT72" s="21">
        <f t="shared" si="216"/>
        <v>874.9938555246849</v>
      </c>
      <c r="AU72" s="21">
        <f t="shared" si="216"/>
        <v>750.2522974994657</v>
      </c>
      <c r="AV72" s="21">
        <f t="shared" si="216"/>
        <v>750.2522974994657</v>
      </c>
      <c r="AW72" s="21">
        <f t="shared" si="216"/>
        <v>1061.8244817268649</v>
      </c>
      <c r="AX72" s="21">
        <f t="shared" si="216"/>
        <v>1061.8244817268649</v>
      </c>
      <c r="AY72" s="21">
        <f t="shared" si="216"/>
        <v>700.3331374225262</v>
      </c>
      <c r="AZ72" s="21">
        <f t="shared" si="216"/>
        <v>700.3331374225262</v>
      </c>
      <c r="BA72" s="21">
        <f t="shared" si="216"/>
        <v>794.424556529173</v>
      </c>
      <c r="BB72" s="21">
        <f t="shared" si="216"/>
        <v>794.424556529173</v>
      </c>
      <c r="BC72" s="21">
        <f t="shared" si="216"/>
        <v>788.9030241504596</v>
      </c>
      <c r="BD72" s="21">
        <f t="shared" si="216"/>
        <v>788.9030241504596</v>
      </c>
      <c r="BE72" s="21">
        <f t="shared" si="216"/>
        <v>933.702393673862</v>
      </c>
      <c r="BF72" s="21">
        <f t="shared" si="216"/>
        <v>933.702393673862</v>
      </c>
      <c r="BG72" s="21">
        <f t="shared" si="216"/>
        <v>940.8015067322077</v>
      </c>
      <c r="BH72" s="21">
        <f t="shared" si="216"/>
        <v>940.8015067322077</v>
      </c>
      <c r="BI72" s="21">
        <f t="shared" si="216"/>
        <v>1214.6244389826888</v>
      </c>
      <c r="BJ72" s="21">
        <f t="shared" si="216"/>
        <v>1214.6244389826888</v>
      </c>
      <c r="BK72" s="21">
        <f t="shared" si="216"/>
        <v>1270.7412374438984</v>
      </c>
      <c r="BL72" s="21">
        <f t="shared" si="216"/>
        <v>1270.7412374438984</v>
      </c>
      <c r="BM72" s="21">
        <f t="shared" si="216"/>
        <v>1242.570153879034</v>
      </c>
      <c r="BN72" s="21">
        <f t="shared" si="216"/>
        <v>1242.570153879034</v>
      </c>
      <c r="BO72" s="21">
        <f aca="true" t="shared" si="217" ref="BO72:DZ72">BO85/93.58*105.45</f>
        <v>3948.571756785638</v>
      </c>
      <c r="BP72" s="21">
        <f t="shared" si="217"/>
        <v>3948.571756785638</v>
      </c>
      <c r="BQ72" s="21">
        <f t="shared" si="217"/>
        <v>3088.339549048942</v>
      </c>
      <c r="BR72" s="21">
        <f t="shared" si="217"/>
        <v>3088.339549048942</v>
      </c>
      <c r="BS72" s="21">
        <f t="shared" si="217"/>
        <v>3377.712919427228</v>
      </c>
      <c r="BT72" s="21">
        <f t="shared" si="217"/>
        <v>3377.712919427228</v>
      </c>
      <c r="BU72" s="21">
        <f t="shared" si="217"/>
        <v>3789.461476811285</v>
      </c>
      <c r="BV72" s="21">
        <f t="shared" si="217"/>
        <v>3789.461476811285</v>
      </c>
      <c r="BW72" s="21">
        <f t="shared" si="217"/>
        <v>707.9956721521693</v>
      </c>
      <c r="BX72" s="21">
        <f t="shared" si="217"/>
        <v>707.9956721521693</v>
      </c>
      <c r="BY72" s="21">
        <f t="shared" si="217"/>
        <v>1349.056849754221</v>
      </c>
      <c r="BZ72" s="21">
        <f t="shared" si="217"/>
        <v>1349.056849754221</v>
      </c>
      <c r="CA72" s="21">
        <f t="shared" si="217"/>
        <v>1158.0569031844411</v>
      </c>
      <c r="CB72" s="21">
        <f t="shared" si="217"/>
        <v>1158.0569031844411</v>
      </c>
      <c r="CC72" s="21">
        <f t="shared" si="217"/>
        <v>1149.0421564436847</v>
      </c>
      <c r="CD72" s="21">
        <f t="shared" si="217"/>
        <v>1149.0421564436847</v>
      </c>
      <c r="CE72" s="21">
        <f t="shared" si="217"/>
        <v>1153.549529814063</v>
      </c>
      <c r="CF72" s="21">
        <f t="shared" si="217"/>
        <v>1153.549529814063</v>
      </c>
      <c r="CG72" s="21">
        <f t="shared" si="217"/>
        <v>0</v>
      </c>
      <c r="CH72" s="21">
        <f t="shared" si="217"/>
        <v>0</v>
      </c>
      <c r="CI72" s="21">
        <f t="shared" si="217"/>
        <v>4149.375240435991</v>
      </c>
      <c r="CJ72" s="21">
        <f t="shared" si="217"/>
        <v>4149.375240435991</v>
      </c>
      <c r="CK72" s="21">
        <f t="shared" si="217"/>
        <v>3984.743428082924</v>
      </c>
      <c r="CL72" s="21">
        <f t="shared" si="217"/>
        <v>3984.743428082924</v>
      </c>
      <c r="CM72" s="21">
        <f t="shared" si="217"/>
        <v>2162.0743214362046</v>
      </c>
      <c r="CN72" s="21">
        <f t="shared" si="217"/>
        <v>2162.0743214362046</v>
      </c>
      <c r="CO72" s="21">
        <f t="shared" si="217"/>
        <v>4210.450149604617</v>
      </c>
      <c r="CP72" s="21">
        <f t="shared" si="217"/>
        <v>4210.450149604617</v>
      </c>
      <c r="CQ72" s="21">
        <f t="shared" si="217"/>
        <v>1766.55230818551</v>
      </c>
      <c r="CR72" s="21">
        <f t="shared" si="217"/>
        <v>1766.55230818551</v>
      </c>
      <c r="CS72" s="21">
        <f t="shared" si="217"/>
        <v>1630.6550010686044</v>
      </c>
      <c r="CT72" s="21">
        <f t="shared" si="217"/>
        <v>1630.6550010686044</v>
      </c>
      <c r="CU72" s="21">
        <f t="shared" si="217"/>
        <v>1703.7871340029922</v>
      </c>
      <c r="CV72" s="21">
        <f t="shared" si="217"/>
        <v>1703.7871340029922</v>
      </c>
      <c r="CW72" s="21">
        <f t="shared" si="217"/>
        <v>1321.2238191921351</v>
      </c>
      <c r="CX72" s="21">
        <f t="shared" si="217"/>
        <v>1321.2238191921351</v>
      </c>
      <c r="CY72" s="21">
        <f t="shared" si="217"/>
        <v>3577.840297072024</v>
      </c>
      <c r="CZ72" s="21">
        <f t="shared" si="217"/>
        <v>3577.840297072024</v>
      </c>
      <c r="DA72" s="21">
        <f t="shared" si="217"/>
        <v>2364.2300170976705</v>
      </c>
      <c r="DB72" s="21">
        <f t="shared" si="217"/>
        <v>2364.2300170976705</v>
      </c>
      <c r="DC72" s="21">
        <f t="shared" si="217"/>
        <v>1187.129461423381</v>
      </c>
      <c r="DD72" s="21">
        <f t="shared" si="217"/>
        <v>1187.129461423381</v>
      </c>
      <c r="DE72" s="21">
        <f t="shared" si="217"/>
        <v>2437.2494656977988</v>
      </c>
      <c r="DF72" s="21">
        <f t="shared" si="217"/>
        <v>2437.2494656977988</v>
      </c>
      <c r="DG72" s="21">
        <f t="shared" si="217"/>
        <v>2412.909649497756</v>
      </c>
      <c r="DH72" s="21">
        <f t="shared" si="217"/>
        <v>2412.909649497756</v>
      </c>
      <c r="DI72" s="21">
        <f t="shared" si="217"/>
        <v>840.2870805727721</v>
      </c>
      <c r="DJ72" s="21">
        <f t="shared" si="217"/>
        <v>840.2870805727721</v>
      </c>
      <c r="DK72" s="21">
        <f t="shared" si="217"/>
        <v>1327.872194913443</v>
      </c>
      <c r="DL72" s="21">
        <f t="shared" si="217"/>
        <v>1327.872194913443</v>
      </c>
      <c r="DM72" s="21">
        <f t="shared" si="217"/>
        <v>0</v>
      </c>
      <c r="DN72" s="21">
        <f t="shared" si="217"/>
        <v>0</v>
      </c>
      <c r="DO72" s="21">
        <f t="shared" si="217"/>
        <v>1325.8438768967726</v>
      </c>
      <c r="DP72" s="21">
        <f t="shared" si="217"/>
        <v>1325.8438768967726</v>
      </c>
      <c r="DQ72" s="21">
        <f t="shared" si="217"/>
        <v>1216.9908100021373</v>
      </c>
      <c r="DR72" s="21">
        <f t="shared" si="217"/>
        <v>1216.9908100021373</v>
      </c>
      <c r="DS72" s="21">
        <f t="shared" si="217"/>
        <v>2877.394475315238</v>
      </c>
      <c r="DT72" s="21">
        <f t="shared" si="217"/>
        <v>2877.394475315238</v>
      </c>
      <c r="DU72" s="21">
        <f t="shared" si="217"/>
        <v>1317.6179204958323</v>
      </c>
      <c r="DV72" s="21">
        <f t="shared" si="217"/>
        <v>1317.6179204958323</v>
      </c>
      <c r="DW72" s="21">
        <f t="shared" si="217"/>
        <v>2074.180540713828</v>
      </c>
      <c r="DX72" s="21">
        <f t="shared" si="217"/>
        <v>2074.180540713828</v>
      </c>
      <c r="DY72" s="21">
        <f t="shared" si="217"/>
        <v>2067.6448493267794</v>
      </c>
      <c r="DZ72" s="21">
        <f t="shared" si="217"/>
        <v>2067.6448493267794</v>
      </c>
      <c r="EA72" s="21">
        <f aca="true" t="shared" si="218" ref="EA72:GL72">EA85/93.58*105.45</f>
        <v>4510.303163069032</v>
      </c>
      <c r="EB72" s="21">
        <f t="shared" si="218"/>
        <v>4510.303163069032</v>
      </c>
      <c r="EC72" s="21">
        <f t="shared" si="218"/>
        <v>5272.838053002779</v>
      </c>
      <c r="ED72" s="21">
        <f t="shared" si="218"/>
        <v>5272.838053002779</v>
      </c>
      <c r="EE72" s="21">
        <f t="shared" si="218"/>
        <v>2330.312032485574</v>
      </c>
      <c r="EF72" s="21">
        <f t="shared" si="218"/>
        <v>2330.312032485574</v>
      </c>
      <c r="EG72" s="21">
        <f t="shared" si="218"/>
        <v>2763.357929044668</v>
      </c>
      <c r="EH72" s="21">
        <f t="shared" si="218"/>
        <v>2763.357929044668</v>
      </c>
      <c r="EI72" s="21">
        <f t="shared" si="218"/>
        <v>1955.0731994015816</v>
      </c>
      <c r="EJ72" s="21">
        <f t="shared" si="218"/>
        <v>1955.0731994015816</v>
      </c>
      <c r="EK72" s="21">
        <f t="shared" si="218"/>
        <v>2355.1025860226546</v>
      </c>
      <c r="EL72" s="21">
        <f t="shared" si="218"/>
        <v>2355.1025860226546</v>
      </c>
      <c r="EM72" s="21">
        <f t="shared" si="218"/>
        <v>2129.73391750374</v>
      </c>
      <c r="EN72" s="21">
        <f t="shared" si="218"/>
        <v>2129.73391750374</v>
      </c>
      <c r="EO72" s="21">
        <f t="shared" si="218"/>
        <v>2346.989313955974</v>
      </c>
      <c r="EP72" s="21">
        <f t="shared" si="218"/>
        <v>2346.989313955974</v>
      </c>
      <c r="EQ72" s="21">
        <f t="shared" si="218"/>
        <v>682.9797499465699</v>
      </c>
      <c r="ER72" s="21">
        <f t="shared" si="218"/>
        <v>682.9797499465699</v>
      </c>
      <c r="ES72" s="21">
        <f t="shared" si="218"/>
        <v>2598.275379354563</v>
      </c>
      <c r="ET72" s="21">
        <f t="shared" si="218"/>
        <v>2598.275379354563</v>
      </c>
      <c r="EU72" s="21">
        <f t="shared" si="218"/>
        <v>1436.1618401367814</v>
      </c>
      <c r="EV72" s="21">
        <f t="shared" si="218"/>
        <v>1436.1618401367814</v>
      </c>
      <c r="EW72" s="21">
        <f t="shared" si="218"/>
        <v>485.2187433212226</v>
      </c>
      <c r="EX72" s="21">
        <f t="shared" si="218"/>
        <v>485.2187433212226</v>
      </c>
      <c r="EY72" s="21">
        <f t="shared" si="218"/>
        <v>881.1914939089548</v>
      </c>
      <c r="EZ72" s="21">
        <f t="shared" si="218"/>
        <v>881.1914939089548</v>
      </c>
      <c r="FA72" s="21">
        <f t="shared" si="218"/>
        <v>1644.9659115195554</v>
      </c>
      <c r="FB72" s="21">
        <f t="shared" si="218"/>
        <v>1644.9659115195554</v>
      </c>
      <c r="FC72" s="21">
        <f t="shared" si="218"/>
        <v>0</v>
      </c>
      <c r="FD72" s="21">
        <f t="shared" si="218"/>
        <v>0</v>
      </c>
      <c r="FE72" s="21">
        <f t="shared" si="218"/>
        <v>1472.1081427655483</v>
      </c>
      <c r="FF72" s="21">
        <f t="shared" si="218"/>
        <v>1472.1081427655483</v>
      </c>
      <c r="FG72" s="21">
        <f t="shared" si="218"/>
        <v>819.7785317375508</v>
      </c>
      <c r="FH72" s="21">
        <f t="shared" si="218"/>
        <v>819.7785317375508</v>
      </c>
      <c r="FI72" s="21">
        <f t="shared" si="218"/>
        <v>3444.1966766403084</v>
      </c>
      <c r="FJ72" s="21">
        <f t="shared" si="218"/>
        <v>3444.1966766403084</v>
      </c>
      <c r="FK72" s="21">
        <f t="shared" si="218"/>
        <v>2244.221201111349</v>
      </c>
      <c r="FL72" s="21">
        <f t="shared" si="218"/>
        <v>2244.221201111349</v>
      </c>
      <c r="FM72" s="21">
        <f t="shared" si="218"/>
        <v>3132.5118080786497</v>
      </c>
      <c r="FN72" s="21">
        <f t="shared" si="218"/>
        <v>3132.5118080786497</v>
      </c>
      <c r="FO72" s="21">
        <f t="shared" si="218"/>
        <v>2673.435830305621</v>
      </c>
      <c r="FP72" s="21">
        <f t="shared" si="218"/>
        <v>2673.435830305621</v>
      </c>
      <c r="FQ72" s="21">
        <f t="shared" si="218"/>
        <v>4250.115035263945</v>
      </c>
      <c r="FR72" s="21">
        <f t="shared" si="218"/>
        <v>4250.115035263945</v>
      </c>
      <c r="FS72" s="21">
        <f t="shared" si="218"/>
        <v>4301.386407351998</v>
      </c>
      <c r="FT72" s="21">
        <f t="shared" si="218"/>
        <v>4301.386407351998</v>
      </c>
      <c r="FU72" s="21">
        <f t="shared" si="218"/>
        <v>2517.818764693311</v>
      </c>
      <c r="FV72" s="21">
        <f t="shared" si="218"/>
        <v>2517.818764693311</v>
      </c>
      <c r="FW72" s="21">
        <f t="shared" si="218"/>
        <v>3624.0408741184015</v>
      </c>
      <c r="FX72" s="21">
        <f t="shared" si="218"/>
        <v>3624.0408741184015</v>
      </c>
      <c r="FY72" s="21">
        <f t="shared" si="218"/>
        <v>4797.31016242787</v>
      </c>
      <c r="FZ72" s="21">
        <f t="shared" si="218"/>
        <v>4797.31016242787</v>
      </c>
      <c r="GA72" s="21">
        <f t="shared" si="218"/>
        <v>3694.243214362043</v>
      </c>
      <c r="GB72" s="21">
        <f t="shared" si="218"/>
        <v>3694.243214362043</v>
      </c>
      <c r="GC72" s="21">
        <f t="shared" si="218"/>
        <v>3065.126576191494</v>
      </c>
      <c r="GD72" s="21">
        <f t="shared" si="218"/>
        <v>3065.126576191494</v>
      </c>
      <c r="GE72" s="21">
        <f t="shared" si="218"/>
        <v>2160.384056422313</v>
      </c>
      <c r="GF72" s="21">
        <f t="shared" si="218"/>
        <v>2160.384056422313</v>
      </c>
      <c r="GG72" s="21">
        <f t="shared" si="218"/>
        <v>895.502404359906</v>
      </c>
      <c r="GH72" s="21">
        <f t="shared" si="218"/>
        <v>895.502404359906</v>
      </c>
      <c r="GI72" s="22">
        <f t="shared" si="218"/>
        <v>1587.2715323787133</v>
      </c>
      <c r="GJ72" s="22">
        <f t="shared" si="218"/>
        <v>1587.2715323787133</v>
      </c>
      <c r="GK72" s="21">
        <f t="shared" si="218"/>
        <v>2564.5827634109855</v>
      </c>
      <c r="GL72" s="21">
        <f t="shared" si="218"/>
        <v>2564.5827634109855</v>
      </c>
      <c r="GM72" s="21">
        <f aca="true" t="shared" si="219" ref="GM72:HZ72">GM85/93.58*105.45</f>
        <v>1865.9398910023513</v>
      </c>
      <c r="GN72" s="21">
        <f t="shared" si="219"/>
        <v>1865.9398910023513</v>
      </c>
      <c r="GO72" s="21">
        <f t="shared" si="219"/>
        <v>2993.233970933961</v>
      </c>
      <c r="GP72" s="21">
        <f t="shared" si="219"/>
        <v>2993.233970933961</v>
      </c>
      <c r="GQ72" s="21">
        <f t="shared" si="219"/>
        <v>1434.35889078863</v>
      </c>
      <c r="GR72" s="21">
        <f t="shared" si="219"/>
        <v>1434.35889078863</v>
      </c>
      <c r="GS72" s="21">
        <f t="shared" si="219"/>
        <v>3548.204317161787</v>
      </c>
      <c r="GT72" s="21">
        <f t="shared" si="219"/>
        <v>3548.204317161787</v>
      </c>
      <c r="GU72" s="21">
        <f t="shared" si="219"/>
        <v>1856.0236695875185</v>
      </c>
      <c r="GV72" s="21">
        <f t="shared" si="219"/>
        <v>1856.0236695875185</v>
      </c>
      <c r="GW72" s="21">
        <f t="shared" si="219"/>
        <v>3305.0315238298786</v>
      </c>
      <c r="GX72" s="21">
        <f t="shared" si="219"/>
        <v>3305.0315238298786</v>
      </c>
      <c r="GY72" s="21">
        <f t="shared" si="219"/>
        <v>1895.5758709125882</v>
      </c>
      <c r="GZ72" s="21">
        <f t="shared" si="219"/>
        <v>1895.5758709125882</v>
      </c>
      <c r="HA72" s="21">
        <f t="shared" si="219"/>
        <v>2615.2907138277415</v>
      </c>
      <c r="HB72" s="21">
        <f t="shared" si="219"/>
        <v>2615.2907138277415</v>
      </c>
      <c r="HC72" s="21">
        <f t="shared" si="219"/>
        <v>3617.6178670656127</v>
      </c>
      <c r="HD72" s="21">
        <f t="shared" si="219"/>
        <v>3617.6178670656127</v>
      </c>
      <c r="HE72" s="21">
        <f t="shared" si="219"/>
        <v>1678.2077901260952</v>
      </c>
      <c r="HF72" s="21">
        <f t="shared" si="219"/>
        <v>1678.2077901260952</v>
      </c>
      <c r="HG72" s="21">
        <f t="shared" si="219"/>
        <v>3824.280936097457</v>
      </c>
      <c r="HH72" s="21">
        <f t="shared" si="219"/>
        <v>3824.280936097457</v>
      </c>
      <c r="HI72" s="21">
        <f t="shared" si="219"/>
        <v>4963.29418679205</v>
      </c>
      <c r="HJ72" s="21">
        <f t="shared" si="219"/>
        <v>4963.29418679205</v>
      </c>
      <c r="HK72" s="21">
        <f t="shared" si="219"/>
        <v>2398.260686044027</v>
      </c>
      <c r="HL72" s="21">
        <f t="shared" si="219"/>
        <v>2398.260686044027</v>
      </c>
      <c r="HM72" s="21">
        <f t="shared" si="219"/>
        <v>1721.5912588159865</v>
      </c>
      <c r="HN72" s="21">
        <f t="shared" si="219"/>
        <v>1721.5912588159865</v>
      </c>
      <c r="HO72" s="21">
        <f t="shared" si="219"/>
        <v>1404.8355952126524</v>
      </c>
      <c r="HP72" s="21">
        <f t="shared" si="219"/>
        <v>1404.8355952126524</v>
      </c>
      <c r="HQ72" s="21">
        <f t="shared" si="219"/>
        <v>1605.6390788630051</v>
      </c>
      <c r="HR72" s="21">
        <f t="shared" si="219"/>
        <v>1605.6390788630051</v>
      </c>
      <c r="HS72" s="21">
        <f t="shared" si="219"/>
        <v>1608.1181342167129</v>
      </c>
      <c r="HT72" s="21">
        <f t="shared" si="219"/>
        <v>1608.1181342167129</v>
      </c>
      <c r="HU72" s="21">
        <f t="shared" si="219"/>
        <v>2939.5962278264587</v>
      </c>
      <c r="HV72" s="21">
        <f t="shared" si="219"/>
        <v>2939.5962278264587</v>
      </c>
      <c r="HW72" s="21">
        <f t="shared" si="219"/>
        <v>1392.8910557811498</v>
      </c>
      <c r="HX72" s="21">
        <f t="shared" si="219"/>
        <v>1392.8910557811498</v>
      </c>
      <c r="HY72" s="21">
        <f t="shared" si="219"/>
        <v>3381.318818123531</v>
      </c>
      <c r="HZ72" s="21">
        <f t="shared" si="219"/>
        <v>3381.318818123531</v>
      </c>
    </row>
    <row r="73" spans="1:234" ht="20.25" customHeight="1">
      <c r="A73" s="11">
        <v>16</v>
      </c>
      <c r="B73" s="42" t="s">
        <v>240</v>
      </c>
      <c r="C73" s="39">
        <f aca="true" t="shared" si="220" ref="C73:BN73">C86/19.85*23.31</f>
        <v>1714.0189420654908</v>
      </c>
      <c r="D73" s="39">
        <f t="shared" si="220"/>
        <v>1549.26362720403</v>
      </c>
      <c r="E73" s="39">
        <f t="shared" si="220"/>
        <v>1637.923828715365</v>
      </c>
      <c r="F73" s="39">
        <f t="shared" si="220"/>
        <v>1507.6931486146095</v>
      </c>
      <c r="G73" s="39">
        <f t="shared" si="220"/>
        <v>1131.3276574307304</v>
      </c>
      <c r="H73" s="39">
        <f t="shared" si="220"/>
        <v>765.4135012594456</v>
      </c>
      <c r="I73" s="39">
        <f t="shared" si="220"/>
        <v>1192.626498740554</v>
      </c>
      <c r="J73" s="39">
        <f t="shared" si="220"/>
        <v>1034.6821662468512</v>
      </c>
      <c r="K73" s="39">
        <f t="shared" si="220"/>
        <v>1933.4969773299745</v>
      </c>
      <c r="L73" s="39">
        <f t="shared" si="220"/>
        <v>1306.2994458438286</v>
      </c>
      <c r="M73" s="39">
        <f t="shared" si="220"/>
        <v>1235.4887153652392</v>
      </c>
      <c r="N73" s="39">
        <f t="shared" si="220"/>
        <v>1097.5076070528964</v>
      </c>
      <c r="O73" s="39">
        <f t="shared" si="220"/>
        <v>337.6133501259445</v>
      </c>
      <c r="P73" s="39">
        <f t="shared" si="220"/>
        <v>198.1056423173803</v>
      </c>
      <c r="Q73" s="39">
        <f t="shared" si="220"/>
        <v>1116.8836775818638</v>
      </c>
      <c r="R73" s="39">
        <f t="shared" si="220"/>
        <v>696.0119395465995</v>
      </c>
      <c r="S73" s="39">
        <f t="shared" si="220"/>
        <v>1116.8836775818638</v>
      </c>
      <c r="T73" s="39">
        <f t="shared" si="220"/>
        <v>696.0119395465995</v>
      </c>
      <c r="U73" s="39">
        <f t="shared" si="220"/>
        <v>620.7388413098237</v>
      </c>
      <c r="V73" s="39">
        <f t="shared" si="220"/>
        <v>620.7388413098237</v>
      </c>
      <c r="W73" s="39">
        <f t="shared" si="220"/>
        <v>1575.333249370277</v>
      </c>
      <c r="X73" s="39">
        <f t="shared" si="220"/>
        <v>1575.333249370277</v>
      </c>
      <c r="Y73" s="39">
        <f t="shared" si="220"/>
        <v>321.8776322418136</v>
      </c>
      <c r="Z73" s="39">
        <f t="shared" si="220"/>
        <v>321.8776322418136</v>
      </c>
      <c r="AA73" s="39">
        <f t="shared" si="220"/>
        <v>384.2333501259445</v>
      </c>
      <c r="AB73" s="39">
        <f t="shared" si="220"/>
        <v>384.2333501259445</v>
      </c>
      <c r="AC73" s="39">
        <f t="shared" si="220"/>
        <v>297.5694710327456</v>
      </c>
      <c r="AD73" s="39">
        <f t="shared" si="220"/>
        <v>297.5694710327456</v>
      </c>
      <c r="AE73" s="39">
        <f t="shared" si="220"/>
        <v>218.77345088161206</v>
      </c>
      <c r="AF73" s="39">
        <f t="shared" si="220"/>
        <v>218.77345088161206</v>
      </c>
      <c r="AG73" s="39">
        <f t="shared" si="220"/>
        <v>357.4591435768261</v>
      </c>
      <c r="AH73" s="39">
        <f t="shared" si="220"/>
        <v>357.4591435768261</v>
      </c>
      <c r="AI73" s="39">
        <f t="shared" si="220"/>
        <v>202.45057934508816</v>
      </c>
      <c r="AJ73" s="39">
        <f t="shared" si="220"/>
        <v>202.45057934508816</v>
      </c>
      <c r="AK73" s="39">
        <f t="shared" si="220"/>
        <v>228.2853400503778</v>
      </c>
      <c r="AL73" s="39">
        <f t="shared" si="220"/>
        <v>228.2853400503778</v>
      </c>
      <c r="AM73" s="39">
        <f t="shared" si="220"/>
        <v>307.5510831234256</v>
      </c>
      <c r="AN73" s="39">
        <f t="shared" si="220"/>
        <v>307.5510831234256</v>
      </c>
      <c r="AO73" s="39">
        <f t="shared" si="220"/>
        <v>345.12891687657424</v>
      </c>
      <c r="AP73" s="25">
        <f t="shared" si="220"/>
        <v>345.12891687657424</v>
      </c>
      <c r="AQ73" s="39">
        <f t="shared" si="220"/>
        <v>341.2537027707809</v>
      </c>
      <c r="AR73" s="39">
        <f t="shared" si="220"/>
        <v>341.2537027707809</v>
      </c>
      <c r="AS73" s="39">
        <f t="shared" si="220"/>
        <v>327.2794458438286</v>
      </c>
      <c r="AT73" s="39">
        <f t="shared" si="220"/>
        <v>327.2794458438286</v>
      </c>
      <c r="AU73" s="39">
        <f t="shared" si="220"/>
        <v>305.90705289672536</v>
      </c>
      <c r="AV73" s="39">
        <f t="shared" si="220"/>
        <v>305.90705289672536</v>
      </c>
      <c r="AW73" s="39">
        <f t="shared" si="220"/>
        <v>310.017128463476</v>
      </c>
      <c r="AX73" s="39">
        <f t="shared" si="220"/>
        <v>310.017128463476</v>
      </c>
      <c r="AY73" s="39">
        <f t="shared" si="220"/>
        <v>346.3032241813601</v>
      </c>
      <c r="AZ73" s="39">
        <f t="shared" si="220"/>
        <v>346.3032241813601</v>
      </c>
      <c r="BA73" s="39">
        <f t="shared" si="220"/>
        <v>329.8629219143576</v>
      </c>
      <c r="BB73" s="39">
        <f t="shared" si="220"/>
        <v>329.8629219143576</v>
      </c>
      <c r="BC73" s="39">
        <f t="shared" si="220"/>
        <v>293.9291183879093</v>
      </c>
      <c r="BD73" s="39">
        <f t="shared" si="220"/>
        <v>293.9291183879093</v>
      </c>
      <c r="BE73" s="39">
        <f t="shared" si="220"/>
        <v>406.54518891687655</v>
      </c>
      <c r="BF73" s="39">
        <f t="shared" si="220"/>
        <v>406.54518891687655</v>
      </c>
      <c r="BG73" s="39">
        <f t="shared" si="220"/>
        <v>368.02790931989915</v>
      </c>
      <c r="BH73" s="39">
        <f t="shared" si="220"/>
        <v>368.02790931989915</v>
      </c>
      <c r="BI73" s="39">
        <f t="shared" si="220"/>
        <v>608.6434760705289</v>
      </c>
      <c r="BJ73" s="39">
        <f t="shared" si="220"/>
        <v>608.6434760705289</v>
      </c>
      <c r="BK73" s="39">
        <f t="shared" si="220"/>
        <v>455.044080604534</v>
      </c>
      <c r="BL73" s="39">
        <f t="shared" si="220"/>
        <v>455.044080604534</v>
      </c>
      <c r="BM73" s="39">
        <f t="shared" si="220"/>
        <v>489.5687153652392</v>
      </c>
      <c r="BN73" s="39">
        <f t="shared" si="220"/>
        <v>489.5687153652392</v>
      </c>
      <c r="BO73" s="39">
        <f aca="true" t="shared" si="221" ref="BO73:DZ73">BO86/19.85*23.31</f>
        <v>1532.0013098236773</v>
      </c>
      <c r="BP73" s="39">
        <f t="shared" si="221"/>
        <v>1532.0013098236773</v>
      </c>
      <c r="BQ73" s="39">
        <f t="shared" si="221"/>
        <v>1106.9020654911837</v>
      </c>
      <c r="BR73" s="39">
        <f t="shared" si="221"/>
        <v>1106.9020654911837</v>
      </c>
      <c r="BS73" s="39">
        <f t="shared" si="221"/>
        <v>972.2090176322416</v>
      </c>
      <c r="BT73" s="39">
        <f t="shared" si="221"/>
        <v>972.2090176322416</v>
      </c>
      <c r="BU73" s="39">
        <f t="shared" si="221"/>
        <v>1389.6752644836272</v>
      </c>
      <c r="BV73" s="39">
        <f t="shared" si="221"/>
        <v>1389.6752644836272</v>
      </c>
      <c r="BW73" s="39">
        <f t="shared" si="221"/>
        <v>528.7905793450882</v>
      </c>
      <c r="BX73" s="39">
        <f t="shared" si="221"/>
        <v>528.7905793450882</v>
      </c>
      <c r="BY73" s="39">
        <f t="shared" si="221"/>
        <v>624.9663476070529</v>
      </c>
      <c r="BZ73" s="39">
        <f t="shared" si="221"/>
        <v>624.9663476070529</v>
      </c>
      <c r="CA73" s="39">
        <f t="shared" si="221"/>
        <v>410.6552644836271</v>
      </c>
      <c r="CB73" s="39">
        <f t="shared" si="221"/>
        <v>410.6552644836271</v>
      </c>
      <c r="CC73" s="39">
        <f t="shared" si="221"/>
        <v>450.69914357682615</v>
      </c>
      <c r="CD73" s="39">
        <f t="shared" si="221"/>
        <v>450.69914357682615</v>
      </c>
      <c r="CE73" s="39">
        <f t="shared" si="221"/>
        <v>411.7121410579345</v>
      </c>
      <c r="CF73" s="39">
        <f t="shared" si="221"/>
        <v>411.7121410579345</v>
      </c>
      <c r="CG73" s="39">
        <f t="shared" si="221"/>
        <v>0</v>
      </c>
      <c r="CH73" s="39">
        <f t="shared" si="221"/>
        <v>0</v>
      </c>
      <c r="CI73" s="39">
        <f t="shared" si="221"/>
        <v>1638.3935516372794</v>
      </c>
      <c r="CJ73" s="39">
        <f t="shared" si="221"/>
        <v>1638.3935516372794</v>
      </c>
      <c r="CK73" s="39">
        <f t="shared" si="221"/>
        <v>1333.8956675062973</v>
      </c>
      <c r="CL73" s="39">
        <f t="shared" si="221"/>
        <v>1333.8956675062973</v>
      </c>
      <c r="CM73" s="39">
        <f t="shared" si="221"/>
        <v>972.7961712846345</v>
      </c>
      <c r="CN73" s="39">
        <f t="shared" si="221"/>
        <v>972.7961712846345</v>
      </c>
      <c r="CO73" s="39">
        <f t="shared" si="221"/>
        <v>1781.6590428211587</v>
      </c>
      <c r="CP73" s="39">
        <f t="shared" si="221"/>
        <v>1781.6590428211587</v>
      </c>
      <c r="CQ73" s="39">
        <f t="shared" si="221"/>
        <v>894.7047355163727</v>
      </c>
      <c r="CR73" s="39">
        <f t="shared" si="221"/>
        <v>894.7047355163727</v>
      </c>
      <c r="CS73" s="39">
        <f t="shared" si="221"/>
        <v>743.336523929471</v>
      </c>
      <c r="CT73" s="39">
        <f t="shared" si="221"/>
        <v>743.336523929471</v>
      </c>
      <c r="CU73" s="39">
        <f t="shared" si="221"/>
        <v>818.1398992443325</v>
      </c>
      <c r="CV73" s="39">
        <f t="shared" si="221"/>
        <v>818.1398992443325</v>
      </c>
      <c r="CW73" s="39">
        <f t="shared" si="221"/>
        <v>608.8783375314861</v>
      </c>
      <c r="CX73" s="39">
        <f t="shared" si="221"/>
        <v>608.8783375314861</v>
      </c>
      <c r="CY73" s="39">
        <f t="shared" si="221"/>
        <v>1785.4168261964733</v>
      </c>
      <c r="CZ73" s="39">
        <f t="shared" si="221"/>
        <v>1785.4168261964733</v>
      </c>
      <c r="DA73" s="39">
        <f t="shared" si="221"/>
        <v>1137.081763224181</v>
      </c>
      <c r="DB73" s="39">
        <f t="shared" si="221"/>
        <v>1137.081763224181</v>
      </c>
      <c r="DC73" s="39">
        <f t="shared" si="221"/>
        <v>811.3289168765742</v>
      </c>
      <c r="DD73" s="39">
        <f t="shared" si="221"/>
        <v>811.3289168765742</v>
      </c>
      <c r="DE73" s="39">
        <f t="shared" si="221"/>
        <v>1100.7956675062971</v>
      </c>
      <c r="DF73" s="39">
        <f t="shared" si="221"/>
        <v>1100.7956675062971</v>
      </c>
      <c r="DG73" s="39">
        <f t="shared" si="221"/>
        <v>771.6373299748111</v>
      </c>
      <c r="DH73" s="39">
        <f t="shared" si="221"/>
        <v>771.6373299748111</v>
      </c>
      <c r="DI73" s="39">
        <f t="shared" si="221"/>
        <v>469.60549118387905</v>
      </c>
      <c r="DJ73" s="39">
        <f t="shared" si="221"/>
        <v>469.60549118387905</v>
      </c>
      <c r="DK73" s="39">
        <f t="shared" si="221"/>
        <v>467.49173803526446</v>
      </c>
      <c r="DL73" s="39">
        <f t="shared" si="221"/>
        <v>467.49173803526446</v>
      </c>
      <c r="DM73" s="39">
        <f t="shared" si="221"/>
        <v>0</v>
      </c>
      <c r="DN73" s="39">
        <f t="shared" si="221"/>
        <v>0</v>
      </c>
      <c r="DO73" s="39">
        <f t="shared" si="221"/>
        <v>647.6304785894206</v>
      </c>
      <c r="DP73" s="39">
        <f t="shared" si="221"/>
        <v>647.6304785894206</v>
      </c>
      <c r="DQ73" s="39">
        <f t="shared" si="221"/>
        <v>528.6731486146094</v>
      </c>
      <c r="DR73" s="39">
        <f t="shared" si="221"/>
        <v>528.6731486146094</v>
      </c>
      <c r="DS73" s="39">
        <f t="shared" si="221"/>
        <v>1301.602216624685</v>
      </c>
      <c r="DT73" s="39">
        <f t="shared" si="221"/>
        <v>1301.602216624685</v>
      </c>
      <c r="DU73" s="39">
        <f t="shared" si="221"/>
        <v>968.9209571788411</v>
      </c>
      <c r="DV73" s="39">
        <f t="shared" si="221"/>
        <v>968.9209571788411</v>
      </c>
      <c r="DW73" s="39">
        <f t="shared" si="221"/>
        <v>786.7858942065491</v>
      </c>
      <c r="DX73" s="39">
        <f t="shared" si="221"/>
        <v>786.7858942065491</v>
      </c>
      <c r="DY73" s="39">
        <f t="shared" si="221"/>
        <v>752.3786901763224</v>
      </c>
      <c r="DZ73" s="39">
        <f t="shared" si="221"/>
        <v>752.3786901763224</v>
      </c>
      <c r="EA73" s="39">
        <f aca="true" t="shared" si="222" ref="EA73:GL73">EA86/19.85*23.31</f>
        <v>1406.9375818639796</v>
      </c>
      <c r="EB73" s="39">
        <f t="shared" si="222"/>
        <v>1406.9375818639796</v>
      </c>
      <c r="EC73" s="39">
        <f t="shared" si="222"/>
        <v>2285.5543073047857</v>
      </c>
      <c r="ED73" s="39">
        <f t="shared" si="222"/>
        <v>2285.5543073047857</v>
      </c>
      <c r="EE73" s="39">
        <f t="shared" si="222"/>
        <v>637.1791435768262</v>
      </c>
      <c r="EF73" s="39">
        <f t="shared" si="222"/>
        <v>637.1791435768262</v>
      </c>
      <c r="EG73" s="39">
        <f t="shared" si="222"/>
        <v>1500.060151133501</v>
      </c>
      <c r="EH73" s="39">
        <f t="shared" si="222"/>
        <v>1500.060151133501</v>
      </c>
      <c r="EI73" s="39">
        <f t="shared" si="222"/>
        <v>529.6125944584383</v>
      </c>
      <c r="EJ73" s="39">
        <f t="shared" si="222"/>
        <v>529.6125944584383</v>
      </c>
      <c r="EK73" s="39">
        <f t="shared" si="222"/>
        <v>733.5897732997481</v>
      </c>
      <c r="EL73" s="39">
        <f t="shared" si="222"/>
        <v>733.5897732997481</v>
      </c>
      <c r="EM73" s="39">
        <f t="shared" si="222"/>
        <v>704.701813602015</v>
      </c>
      <c r="EN73" s="39">
        <f t="shared" si="222"/>
        <v>704.701813602015</v>
      </c>
      <c r="EO73" s="39">
        <f t="shared" si="222"/>
        <v>868.869974811083</v>
      </c>
      <c r="EP73" s="39">
        <f t="shared" si="222"/>
        <v>868.869974811083</v>
      </c>
      <c r="EQ73" s="39">
        <f t="shared" si="222"/>
        <v>237.44493702770777</v>
      </c>
      <c r="ER73" s="39">
        <f t="shared" si="222"/>
        <v>237.44493702770777</v>
      </c>
      <c r="ES73" s="39">
        <f t="shared" si="222"/>
        <v>763.6520403022668</v>
      </c>
      <c r="ET73" s="39">
        <f t="shared" si="222"/>
        <v>763.6520403022668</v>
      </c>
      <c r="EU73" s="39">
        <f t="shared" si="222"/>
        <v>399.6167758186397</v>
      </c>
      <c r="EV73" s="39">
        <f t="shared" si="222"/>
        <v>399.6167758186397</v>
      </c>
      <c r="EW73" s="39">
        <f t="shared" si="222"/>
        <v>346.06836272040294</v>
      </c>
      <c r="EX73" s="39">
        <f t="shared" si="222"/>
        <v>346.06836272040294</v>
      </c>
      <c r="EY73" s="39">
        <f t="shared" si="222"/>
        <v>362.86095717884126</v>
      </c>
      <c r="EZ73" s="39">
        <f t="shared" si="222"/>
        <v>362.86095717884126</v>
      </c>
      <c r="FA73" s="39">
        <f t="shared" si="222"/>
        <v>492.5044836272039</v>
      </c>
      <c r="FB73" s="39">
        <f t="shared" si="222"/>
        <v>492.5044836272039</v>
      </c>
      <c r="FC73" s="39">
        <f t="shared" si="222"/>
        <v>0</v>
      </c>
      <c r="FD73" s="39">
        <f t="shared" si="222"/>
        <v>0</v>
      </c>
      <c r="FE73" s="39">
        <f t="shared" si="222"/>
        <v>451.28629722921914</v>
      </c>
      <c r="FF73" s="39">
        <f t="shared" si="222"/>
        <v>451.28629722921914</v>
      </c>
      <c r="FG73" s="39">
        <f t="shared" si="222"/>
        <v>562.2583375314862</v>
      </c>
      <c r="FH73" s="39">
        <f t="shared" si="222"/>
        <v>562.2583375314862</v>
      </c>
      <c r="FI73" s="39">
        <f t="shared" si="222"/>
        <v>1212.707153652393</v>
      </c>
      <c r="FJ73" s="39">
        <f t="shared" si="222"/>
        <v>1212.707153652393</v>
      </c>
      <c r="FK73" s="39">
        <f t="shared" si="222"/>
        <v>770.8153148614608</v>
      </c>
      <c r="FL73" s="39">
        <f t="shared" si="222"/>
        <v>770.8153148614608</v>
      </c>
      <c r="FM73" s="39">
        <f t="shared" si="222"/>
        <v>915.9596977329974</v>
      </c>
      <c r="FN73" s="39">
        <f t="shared" si="222"/>
        <v>915.9596977329974</v>
      </c>
      <c r="FO73" s="39">
        <f t="shared" si="222"/>
        <v>682.1551133501258</v>
      </c>
      <c r="FP73" s="39">
        <f t="shared" si="222"/>
        <v>682.1551133501258</v>
      </c>
      <c r="FQ73" s="39">
        <f t="shared" si="222"/>
        <v>1174.6595969773298</v>
      </c>
      <c r="FR73" s="39">
        <f t="shared" si="222"/>
        <v>1174.6595969773298</v>
      </c>
      <c r="FS73" s="39">
        <f t="shared" si="222"/>
        <v>1662.819143576826</v>
      </c>
      <c r="FT73" s="39">
        <f t="shared" si="222"/>
        <v>1662.819143576826</v>
      </c>
      <c r="FU73" s="39">
        <f t="shared" si="222"/>
        <v>1085.8819647355165</v>
      </c>
      <c r="FV73" s="39">
        <f t="shared" si="222"/>
        <v>1085.8819647355165</v>
      </c>
      <c r="FW73" s="39">
        <f t="shared" si="222"/>
        <v>1164.0908312342567</v>
      </c>
      <c r="FX73" s="39">
        <f t="shared" si="222"/>
        <v>1164.0908312342567</v>
      </c>
      <c r="FY73" s="39">
        <f t="shared" si="222"/>
        <v>1518.7316372795967</v>
      </c>
      <c r="FZ73" s="39">
        <f t="shared" si="222"/>
        <v>1518.7316372795967</v>
      </c>
      <c r="GA73" s="39">
        <f t="shared" si="222"/>
        <v>1376.7578841309823</v>
      </c>
      <c r="GB73" s="39">
        <f t="shared" si="222"/>
        <v>1376.7578841309823</v>
      </c>
      <c r="GC73" s="39">
        <f t="shared" si="222"/>
        <v>981.0163224181358</v>
      </c>
      <c r="GD73" s="39">
        <f t="shared" si="222"/>
        <v>981.0163224181358</v>
      </c>
      <c r="GE73" s="39">
        <f t="shared" si="222"/>
        <v>1097.5076070528964</v>
      </c>
      <c r="GF73" s="39">
        <f t="shared" si="222"/>
        <v>1097.5076070528964</v>
      </c>
      <c r="GG73" s="39">
        <f t="shared" si="222"/>
        <v>396.44614609571784</v>
      </c>
      <c r="GH73" s="39">
        <f t="shared" si="222"/>
        <v>396.44614609571784</v>
      </c>
      <c r="GI73" s="25">
        <f t="shared" si="222"/>
        <v>480.76141057934495</v>
      </c>
      <c r="GJ73" s="25">
        <f t="shared" si="222"/>
        <v>480.76141057934495</v>
      </c>
      <c r="GK73" s="39">
        <f t="shared" si="222"/>
        <v>985.4786901763223</v>
      </c>
      <c r="GL73" s="39">
        <f t="shared" si="222"/>
        <v>985.4786901763223</v>
      </c>
      <c r="GM73" s="39">
        <f aca="true" t="shared" si="223" ref="GM73:HZ73">GM86/19.85*23.31</f>
        <v>843.5049370277077</v>
      </c>
      <c r="GN73" s="39">
        <f t="shared" si="223"/>
        <v>843.5049370277077</v>
      </c>
      <c r="GO73" s="39">
        <f t="shared" si="223"/>
        <v>954.9467002518892</v>
      </c>
      <c r="GP73" s="39">
        <f t="shared" si="223"/>
        <v>954.9467002518892</v>
      </c>
      <c r="GQ73" s="39">
        <f t="shared" si="223"/>
        <v>496.1448362720402</v>
      </c>
      <c r="GR73" s="39">
        <f t="shared" si="223"/>
        <v>496.1448362720402</v>
      </c>
      <c r="GS73" s="39">
        <f t="shared" si="223"/>
        <v>1914.9429219143574</v>
      </c>
      <c r="GT73" s="39">
        <f t="shared" si="223"/>
        <v>1914.9429219143574</v>
      </c>
      <c r="GU73" s="39">
        <f t="shared" si="223"/>
        <v>894.4698740554155</v>
      </c>
      <c r="GV73" s="39">
        <f t="shared" si="223"/>
        <v>894.4698740554155</v>
      </c>
      <c r="GW73" s="39">
        <f t="shared" si="223"/>
        <v>1324.8535012594457</v>
      </c>
      <c r="GX73" s="39">
        <f t="shared" si="223"/>
        <v>1324.8535012594457</v>
      </c>
      <c r="GY73" s="39">
        <f t="shared" si="223"/>
        <v>1560.7718387909317</v>
      </c>
      <c r="GZ73" s="39">
        <f t="shared" si="223"/>
        <v>1560.7718387909317</v>
      </c>
      <c r="HA73" s="39">
        <f t="shared" si="223"/>
        <v>1209.8888161209065</v>
      </c>
      <c r="HB73" s="39">
        <f t="shared" si="223"/>
        <v>1209.8888161209065</v>
      </c>
      <c r="HC73" s="39">
        <f t="shared" si="223"/>
        <v>1349.1616624685137</v>
      </c>
      <c r="HD73" s="39">
        <f t="shared" si="223"/>
        <v>1349.1616624685137</v>
      </c>
      <c r="HE73" s="39">
        <f t="shared" si="223"/>
        <v>622.3828715365239</v>
      </c>
      <c r="HF73" s="39">
        <f t="shared" si="223"/>
        <v>622.3828715365239</v>
      </c>
      <c r="HG73" s="39">
        <f t="shared" si="223"/>
        <v>1225.7419647355161</v>
      </c>
      <c r="HH73" s="39">
        <f t="shared" si="223"/>
        <v>1225.7419647355161</v>
      </c>
      <c r="HI73" s="39">
        <f t="shared" si="223"/>
        <v>2560.4596473551633</v>
      </c>
      <c r="HJ73" s="39">
        <f t="shared" si="223"/>
        <v>2560.4596473551633</v>
      </c>
      <c r="HK73" s="39">
        <f t="shared" si="223"/>
        <v>949.6623173803526</v>
      </c>
      <c r="HL73" s="39">
        <f t="shared" si="223"/>
        <v>949.6623173803526</v>
      </c>
      <c r="HM73" s="39">
        <f t="shared" si="223"/>
        <v>366.9710327455919</v>
      </c>
      <c r="HN73" s="39">
        <f t="shared" si="223"/>
        <v>366.9710327455919</v>
      </c>
      <c r="HO73" s="39">
        <f t="shared" si="223"/>
        <v>519.2786901763224</v>
      </c>
      <c r="HP73" s="39">
        <f t="shared" si="223"/>
        <v>519.2786901763224</v>
      </c>
      <c r="HQ73" s="39">
        <f t="shared" si="223"/>
        <v>526.4419647355163</v>
      </c>
      <c r="HR73" s="39">
        <f t="shared" si="223"/>
        <v>526.4419647355163</v>
      </c>
      <c r="HS73" s="39">
        <f t="shared" si="223"/>
        <v>503.42554156171275</v>
      </c>
      <c r="HT73" s="39">
        <f t="shared" si="223"/>
        <v>503.42554156171275</v>
      </c>
      <c r="HU73" s="39">
        <f t="shared" si="223"/>
        <v>836.2242317380352</v>
      </c>
      <c r="HV73" s="39">
        <f t="shared" si="223"/>
        <v>836.2242317380352</v>
      </c>
      <c r="HW73" s="39">
        <f t="shared" si="223"/>
        <v>652.4451385390428</v>
      </c>
      <c r="HX73" s="39">
        <f t="shared" si="223"/>
        <v>652.4451385390428</v>
      </c>
      <c r="HY73" s="39">
        <f t="shared" si="223"/>
        <v>1224.4502267002517</v>
      </c>
      <c r="HZ73" s="39">
        <f t="shared" si="223"/>
        <v>1224.4502267002517</v>
      </c>
    </row>
    <row r="74" spans="1:234" ht="20.25" customHeight="1">
      <c r="A74" s="11">
        <v>17</v>
      </c>
      <c r="B74" s="42" t="s">
        <v>241</v>
      </c>
      <c r="C74" s="39">
        <f aca="true" t="shared" si="224" ref="C74:BN74">C87/14.4*16.65</f>
        <v>1628.1156249999997</v>
      </c>
      <c r="D74" s="39">
        <f t="shared" si="224"/>
        <v>1500.6968749999999</v>
      </c>
      <c r="E74" s="39">
        <f t="shared" si="224"/>
        <v>1318.125</v>
      </c>
      <c r="F74" s="39">
        <f t="shared" si="224"/>
        <v>1736.8031249999997</v>
      </c>
      <c r="G74" s="39">
        <f t="shared" si="224"/>
        <v>1026.0562499999999</v>
      </c>
      <c r="H74" s="39">
        <f t="shared" si="224"/>
        <v>962.1156249999999</v>
      </c>
      <c r="I74" s="39">
        <f t="shared" si="224"/>
        <v>1417.0999999999997</v>
      </c>
      <c r="J74" s="39">
        <f t="shared" si="224"/>
        <v>1282.6281249999997</v>
      </c>
      <c r="K74" s="39">
        <f t="shared" si="224"/>
        <v>1680.8406249999998</v>
      </c>
      <c r="L74" s="39">
        <f t="shared" si="224"/>
        <v>1571.9218749999998</v>
      </c>
      <c r="M74" s="39">
        <f t="shared" si="224"/>
        <v>1235.7999999999997</v>
      </c>
      <c r="N74" s="39">
        <f t="shared" si="224"/>
        <v>1149.08125</v>
      </c>
      <c r="O74" s="39">
        <f t="shared" si="224"/>
        <v>256.571875</v>
      </c>
      <c r="P74" s="39">
        <f t="shared" si="224"/>
        <v>252.17812499999997</v>
      </c>
      <c r="Q74" s="39">
        <f t="shared" si="224"/>
        <v>1060.7437499999999</v>
      </c>
      <c r="R74" s="39">
        <f t="shared" si="224"/>
        <v>984.1999999999999</v>
      </c>
      <c r="S74" s="39">
        <f t="shared" si="224"/>
        <v>1060.7437499999999</v>
      </c>
      <c r="T74" s="39">
        <f t="shared" si="224"/>
        <v>984.1999999999999</v>
      </c>
      <c r="U74" s="39">
        <f t="shared" si="224"/>
        <v>515.109375</v>
      </c>
      <c r="V74" s="39">
        <f t="shared" si="224"/>
        <v>515.109375</v>
      </c>
      <c r="W74" s="39">
        <f t="shared" si="224"/>
        <v>1625.8031249999997</v>
      </c>
      <c r="X74" s="39">
        <f t="shared" si="224"/>
        <v>1625.8031249999997</v>
      </c>
      <c r="Y74" s="39">
        <f t="shared" si="224"/>
        <v>336.3531249999999</v>
      </c>
      <c r="Z74" s="39">
        <f t="shared" si="224"/>
        <v>336.3531249999999</v>
      </c>
      <c r="AA74" s="39">
        <f t="shared" si="224"/>
        <v>391.39062499999994</v>
      </c>
      <c r="AB74" s="39">
        <f t="shared" si="224"/>
        <v>391.39062499999994</v>
      </c>
      <c r="AC74" s="39">
        <f t="shared" si="224"/>
        <v>332.5375</v>
      </c>
      <c r="AD74" s="39">
        <f t="shared" si="224"/>
        <v>332.5375</v>
      </c>
      <c r="AE74" s="39">
        <f t="shared" si="224"/>
        <v>348.725</v>
      </c>
      <c r="AF74" s="39">
        <f t="shared" si="224"/>
        <v>348.725</v>
      </c>
      <c r="AG74" s="39">
        <f t="shared" si="224"/>
        <v>368.959375</v>
      </c>
      <c r="AH74" s="39">
        <f t="shared" si="224"/>
        <v>368.959375</v>
      </c>
      <c r="AI74" s="39">
        <f t="shared" si="224"/>
        <v>295.65312499999993</v>
      </c>
      <c r="AJ74" s="39">
        <f t="shared" si="224"/>
        <v>295.65312499999993</v>
      </c>
      <c r="AK74" s="39">
        <f t="shared" si="224"/>
        <v>291.95312499999994</v>
      </c>
      <c r="AL74" s="39">
        <f t="shared" si="224"/>
        <v>291.95312499999994</v>
      </c>
      <c r="AM74" s="39">
        <f t="shared" si="224"/>
        <v>367.91874999999993</v>
      </c>
      <c r="AN74" s="39">
        <f t="shared" si="224"/>
        <v>367.91874999999993</v>
      </c>
      <c r="AO74" s="39">
        <f t="shared" si="224"/>
        <v>422.14687499999997</v>
      </c>
      <c r="AP74" s="25">
        <f t="shared" si="224"/>
        <v>422.14687499999997</v>
      </c>
      <c r="AQ74" s="39">
        <f t="shared" si="224"/>
        <v>347.68437499999993</v>
      </c>
      <c r="AR74" s="39">
        <f t="shared" si="224"/>
        <v>347.68437499999993</v>
      </c>
      <c r="AS74" s="39">
        <f t="shared" si="224"/>
        <v>359.70937499999997</v>
      </c>
      <c r="AT74" s="39">
        <f t="shared" si="224"/>
        <v>359.70937499999997</v>
      </c>
      <c r="AU74" s="39">
        <f t="shared" si="224"/>
        <v>361.90624999999994</v>
      </c>
      <c r="AV74" s="39">
        <f t="shared" si="224"/>
        <v>361.90624999999994</v>
      </c>
      <c r="AW74" s="39">
        <f t="shared" si="224"/>
        <v>376.47499999999997</v>
      </c>
      <c r="AX74" s="39">
        <f t="shared" si="224"/>
        <v>376.47499999999997</v>
      </c>
      <c r="AY74" s="39">
        <f t="shared" si="224"/>
        <v>402.60624999999993</v>
      </c>
      <c r="AZ74" s="39">
        <f t="shared" si="224"/>
        <v>402.60624999999993</v>
      </c>
      <c r="BA74" s="39">
        <f t="shared" si="224"/>
        <v>355.89374999999995</v>
      </c>
      <c r="BB74" s="39">
        <f t="shared" si="224"/>
        <v>355.89374999999995</v>
      </c>
      <c r="BC74" s="39">
        <f t="shared" si="224"/>
        <v>346.4125</v>
      </c>
      <c r="BD74" s="39">
        <f t="shared" si="224"/>
        <v>346.4125</v>
      </c>
      <c r="BE74" s="39">
        <f t="shared" si="224"/>
        <v>383.1812499999999</v>
      </c>
      <c r="BF74" s="39">
        <f t="shared" si="224"/>
        <v>383.1812499999999</v>
      </c>
      <c r="BG74" s="39">
        <f t="shared" si="224"/>
        <v>381.21562499999993</v>
      </c>
      <c r="BH74" s="39">
        <f t="shared" si="224"/>
        <v>381.21562499999993</v>
      </c>
      <c r="BI74" s="39">
        <f t="shared" si="224"/>
        <v>542.165625</v>
      </c>
      <c r="BJ74" s="39">
        <f t="shared" si="224"/>
        <v>542.165625</v>
      </c>
      <c r="BK74" s="39">
        <f t="shared" si="224"/>
        <v>529.5624999999999</v>
      </c>
      <c r="BL74" s="39">
        <f t="shared" si="224"/>
        <v>529.5624999999999</v>
      </c>
      <c r="BM74" s="39">
        <f t="shared" si="224"/>
        <v>486.0874999999999</v>
      </c>
      <c r="BN74" s="39">
        <f t="shared" si="224"/>
        <v>486.0874999999999</v>
      </c>
      <c r="BO74" s="39">
        <f aca="true" t="shared" si="225" ref="BO74:DZ74">BO87/14.4*16.65</f>
        <v>1182.1499999999999</v>
      </c>
      <c r="BP74" s="39">
        <f t="shared" si="225"/>
        <v>1182.1499999999999</v>
      </c>
      <c r="BQ74" s="39">
        <f t="shared" si="225"/>
        <v>1168.1593749999997</v>
      </c>
      <c r="BR74" s="39">
        <f t="shared" si="225"/>
        <v>1168.1593749999997</v>
      </c>
      <c r="BS74" s="39">
        <f t="shared" si="225"/>
        <v>1207.8187499999997</v>
      </c>
      <c r="BT74" s="39">
        <f t="shared" si="225"/>
        <v>1207.8187499999997</v>
      </c>
      <c r="BU74" s="39">
        <f t="shared" si="225"/>
        <v>1555.6187499999999</v>
      </c>
      <c r="BV74" s="39">
        <f t="shared" si="225"/>
        <v>1555.6187499999999</v>
      </c>
      <c r="BW74" s="39">
        <f t="shared" si="225"/>
        <v>500.88749999999993</v>
      </c>
      <c r="BX74" s="39">
        <f t="shared" si="225"/>
        <v>500.88749999999993</v>
      </c>
      <c r="BY74" s="39">
        <f t="shared" si="225"/>
        <v>552.803125</v>
      </c>
      <c r="BZ74" s="39">
        <f t="shared" si="225"/>
        <v>552.803125</v>
      </c>
      <c r="CA74" s="39">
        <f t="shared" si="225"/>
        <v>477.18437499999993</v>
      </c>
      <c r="CB74" s="39">
        <f t="shared" si="225"/>
        <v>477.18437499999993</v>
      </c>
      <c r="CC74" s="39">
        <f t="shared" si="225"/>
        <v>461.2281249999999</v>
      </c>
      <c r="CD74" s="39">
        <f t="shared" si="225"/>
        <v>461.2281249999999</v>
      </c>
      <c r="CE74" s="39">
        <f t="shared" si="225"/>
        <v>459.03124999999994</v>
      </c>
      <c r="CF74" s="39">
        <f t="shared" si="225"/>
        <v>459.03124999999994</v>
      </c>
      <c r="CG74" s="39">
        <f t="shared" si="225"/>
        <v>0</v>
      </c>
      <c r="CH74" s="39">
        <f t="shared" si="225"/>
        <v>0</v>
      </c>
      <c r="CI74" s="39">
        <f t="shared" si="225"/>
        <v>1701.5374999999997</v>
      </c>
      <c r="CJ74" s="39">
        <f t="shared" si="225"/>
        <v>1701.5374999999997</v>
      </c>
      <c r="CK74" s="39">
        <f t="shared" si="225"/>
        <v>1644.8812499999997</v>
      </c>
      <c r="CL74" s="39">
        <f t="shared" si="225"/>
        <v>1644.8812499999997</v>
      </c>
      <c r="CM74" s="39">
        <f t="shared" si="225"/>
        <v>876.0906249999999</v>
      </c>
      <c r="CN74" s="39">
        <f t="shared" si="225"/>
        <v>876.0906249999999</v>
      </c>
      <c r="CO74" s="39">
        <f t="shared" si="225"/>
        <v>1837.1656249999999</v>
      </c>
      <c r="CP74" s="39">
        <f t="shared" si="225"/>
        <v>1837.1656249999999</v>
      </c>
      <c r="CQ74" s="39">
        <f t="shared" si="225"/>
        <v>765.6687499999999</v>
      </c>
      <c r="CR74" s="39">
        <f t="shared" si="225"/>
        <v>765.6687499999999</v>
      </c>
      <c r="CS74" s="39">
        <f t="shared" si="225"/>
        <v>670.3937499999998</v>
      </c>
      <c r="CT74" s="39">
        <f t="shared" si="225"/>
        <v>670.3937499999998</v>
      </c>
      <c r="CU74" s="39">
        <f t="shared" si="225"/>
        <v>709.5906249999999</v>
      </c>
      <c r="CV74" s="39">
        <f t="shared" si="225"/>
        <v>709.5906249999999</v>
      </c>
      <c r="CW74" s="39">
        <f t="shared" si="225"/>
        <v>575.6968749999999</v>
      </c>
      <c r="CX74" s="39">
        <f t="shared" si="225"/>
        <v>575.6968749999999</v>
      </c>
      <c r="CY74" s="39">
        <f t="shared" si="225"/>
        <v>1539.778125</v>
      </c>
      <c r="CZ74" s="39">
        <f t="shared" si="225"/>
        <v>1539.778125</v>
      </c>
      <c r="DA74" s="39">
        <f t="shared" si="225"/>
        <v>1005.1281249999998</v>
      </c>
      <c r="DB74" s="39">
        <f t="shared" si="225"/>
        <v>1005.1281249999998</v>
      </c>
      <c r="DC74" s="39">
        <f t="shared" si="225"/>
        <v>605.4125</v>
      </c>
      <c r="DD74" s="39">
        <f t="shared" si="225"/>
        <v>605.4125</v>
      </c>
      <c r="DE74" s="39">
        <f t="shared" si="225"/>
        <v>1044.440625</v>
      </c>
      <c r="DF74" s="39">
        <f t="shared" si="225"/>
        <v>1044.440625</v>
      </c>
      <c r="DG74" s="39">
        <f t="shared" si="225"/>
        <v>901.2968749999999</v>
      </c>
      <c r="DH74" s="39">
        <f t="shared" si="225"/>
        <v>901.2968749999999</v>
      </c>
      <c r="DI74" s="39">
        <f t="shared" si="225"/>
        <v>507.70937499999997</v>
      </c>
      <c r="DJ74" s="39">
        <f t="shared" si="225"/>
        <v>507.70937499999997</v>
      </c>
      <c r="DK74" s="39">
        <f t="shared" si="225"/>
        <v>519.9656249999999</v>
      </c>
      <c r="DL74" s="39">
        <f t="shared" si="225"/>
        <v>519.9656249999999</v>
      </c>
      <c r="DM74" s="39">
        <f t="shared" si="225"/>
        <v>0</v>
      </c>
      <c r="DN74" s="39">
        <f t="shared" si="225"/>
        <v>0</v>
      </c>
      <c r="DO74" s="39">
        <f t="shared" si="225"/>
        <v>574.425</v>
      </c>
      <c r="DP74" s="39">
        <f t="shared" si="225"/>
        <v>574.425</v>
      </c>
      <c r="DQ74" s="39">
        <f t="shared" si="225"/>
        <v>506.20624999999995</v>
      </c>
      <c r="DR74" s="39">
        <f t="shared" si="225"/>
        <v>506.20624999999995</v>
      </c>
      <c r="DS74" s="39">
        <f t="shared" si="225"/>
        <v>1421.378125</v>
      </c>
      <c r="DT74" s="39">
        <f t="shared" si="225"/>
        <v>1421.378125</v>
      </c>
      <c r="DU74" s="39">
        <f t="shared" si="225"/>
        <v>804.51875</v>
      </c>
      <c r="DV74" s="39">
        <f t="shared" si="225"/>
        <v>804.51875</v>
      </c>
      <c r="DW74" s="39">
        <f t="shared" si="225"/>
        <v>896.2093749999999</v>
      </c>
      <c r="DX74" s="39">
        <f t="shared" si="225"/>
        <v>896.2093749999999</v>
      </c>
      <c r="DY74" s="39">
        <f t="shared" si="225"/>
        <v>839.553125</v>
      </c>
      <c r="DZ74" s="39">
        <f t="shared" si="225"/>
        <v>839.553125</v>
      </c>
      <c r="EA74" s="39">
        <f aca="true" t="shared" si="226" ref="EA74:GL74">EA87/14.4*16.65</f>
        <v>1716.7999999999997</v>
      </c>
      <c r="EB74" s="39">
        <f t="shared" si="226"/>
        <v>1716.7999999999997</v>
      </c>
      <c r="EC74" s="39">
        <f t="shared" si="226"/>
        <v>2141.028125</v>
      </c>
      <c r="ED74" s="39">
        <f t="shared" si="226"/>
        <v>2141.028125</v>
      </c>
      <c r="EE74" s="39">
        <f t="shared" si="226"/>
        <v>826.3718749999999</v>
      </c>
      <c r="EF74" s="39">
        <f t="shared" si="226"/>
        <v>826.3718749999999</v>
      </c>
      <c r="EG74" s="39">
        <f t="shared" si="226"/>
        <v>1216.4906249999997</v>
      </c>
      <c r="EH74" s="39">
        <f t="shared" si="226"/>
        <v>1216.4906249999997</v>
      </c>
      <c r="EI74" s="39">
        <f t="shared" si="226"/>
        <v>844.8718749999999</v>
      </c>
      <c r="EJ74" s="39">
        <f t="shared" si="226"/>
        <v>844.8718749999999</v>
      </c>
      <c r="EK74" s="39">
        <f t="shared" si="226"/>
        <v>879.9062499999999</v>
      </c>
      <c r="EL74" s="39">
        <f t="shared" si="226"/>
        <v>879.9062499999999</v>
      </c>
      <c r="EM74" s="39">
        <f t="shared" si="226"/>
        <v>852.6187499999999</v>
      </c>
      <c r="EN74" s="39">
        <f t="shared" si="226"/>
        <v>852.6187499999999</v>
      </c>
      <c r="EO74" s="39">
        <f t="shared" si="226"/>
        <v>991.7156249999999</v>
      </c>
      <c r="EP74" s="39">
        <f t="shared" si="226"/>
        <v>991.7156249999999</v>
      </c>
      <c r="EQ74" s="39">
        <f t="shared" si="226"/>
        <v>267.20937499999997</v>
      </c>
      <c r="ER74" s="39">
        <f t="shared" si="226"/>
        <v>267.20937499999997</v>
      </c>
      <c r="ES74" s="39">
        <f t="shared" si="226"/>
        <v>931.2437499999999</v>
      </c>
      <c r="ET74" s="39">
        <f t="shared" si="226"/>
        <v>931.2437499999999</v>
      </c>
      <c r="EU74" s="39">
        <f t="shared" si="226"/>
        <v>520.428125</v>
      </c>
      <c r="EV74" s="39">
        <f t="shared" si="226"/>
        <v>520.428125</v>
      </c>
      <c r="EW74" s="39">
        <f t="shared" si="226"/>
        <v>317.96874999999994</v>
      </c>
      <c r="EX74" s="39">
        <f t="shared" si="226"/>
        <v>317.96874999999994</v>
      </c>
      <c r="EY74" s="39">
        <f t="shared" si="226"/>
        <v>314.615625</v>
      </c>
      <c r="EZ74" s="39">
        <f t="shared" si="226"/>
        <v>314.615625</v>
      </c>
      <c r="FA74" s="39">
        <f t="shared" si="226"/>
        <v>631.7749999999999</v>
      </c>
      <c r="FB74" s="39">
        <f t="shared" si="226"/>
        <v>631.7749999999999</v>
      </c>
      <c r="FC74" s="39">
        <f t="shared" si="226"/>
        <v>0</v>
      </c>
      <c r="FD74" s="39">
        <f t="shared" si="226"/>
        <v>0</v>
      </c>
      <c r="FE74" s="39">
        <f t="shared" si="226"/>
        <v>558.2375</v>
      </c>
      <c r="FF74" s="39">
        <f t="shared" si="226"/>
        <v>558.2375</v>
      </c>
      <c r="FG74" s="39">
        <f t="shared" si="226"/>
        <v>632.1218749999999</v>
      </c>
      <c r="FH74" s="39">
        <f t="shared" si="226"/>
        <v>632.1218749999999</v>
      </c>
      <c r="FI74" s="39">
        <f t="shared" si="226"/>
        <v>1394.553125</v>
      </c>
      <c r="FJ74" s="39">
        <f t="shared" si="226"/>
        <v>1394.553125</v>
      </c>
      <c r="FK74" s="39">
        <f t="shared" si="226"/>
        <v>925.9249999999998</v>
      </c>
      <c r="FL74" s="39">
        <f t="shared" si="226"/>
        <v>925.9249999999998</v>
      </c>
      <c r="FM74" s="39">
        <f t="shared" si="226"/>
        <v>920.7218749999998</v>
      </c>
      <c r="FN74" s="39">
        <f t="shared" si="226"/>
        <v>920.7218749999998</v>
      </c>
      <c r="FO74" s="39">
        <f t="shared" si="226"/>
        <v>903.8406249999999</v>
      </c>
      <c r="FP74" s="39">
        <f t="shared" si="226"/>
        <v>903.8406249999999</v>
      </c>
      <c r="FQ74" s="39">
        <f t="shared" si="226"/>
        <v>1478.15</v>
      </c>
      <c r="FR74" s="39">
        <f t="shared" si="226"/>
        <v>1478.15</v>
      </c>
      <c r="FS74" s="39">
        <f t="shared" si="226"/>
        <v>3300.3999999999996</v>
      </c>
      <c r="FT74" s="39">
        <f t="shared" si="226"/>
        <v>3300.3999999999996</v>
      </c>
      <c r="FU74" s="39">
        <f t="shared" si="226"/>
        <v>1048.4874999999997</v>
      </c>
      <c r="FV74" s="39">
        <f t="shared" si="226"/>
        <v>1048.4874999999997</v>
      </c>
      <c r="FW74" s="39">
        <f t="shared" si="226"/>
        <v>1404.6124999999997</v>
      </c>
      <c r="FX74" s="39">
        <f t="shared" si="226"/>
        <v>1404.6124999999997</v>
      </c>
      <c r="FY74" s="39">
        <f t="shared" si="226"/>
        <v>1746.5156249999998</v>
      </c>
      <c r="FZ74" s="39">
        <f t="shared" si="226"/>
        <v>1746.5156249999998</v>
      </c>
      <c r="GA74" s="39">
        <f t="shared" si="226"/>
        <v>1720.6156249999997</v>
      </c>
      <c r="GB74" s="39">
        <f t="shared" si="226"/>
        <v>1720.6156249999997</v>
      </c>
      <c r="GC74" s="39">
        <f t="shared" si="226"/>
        <v>1187.4687499999998</v>
      </c>
      <c r="GD74" s="39">
        <f t="shared" si="226"/>
        <v>1187.4687499999998</v>
      </c>
      <c r="GE74" s="39">
        <f t="shared" si="226"/>
        <v>930.0874999999999</v>
      </c>
      <c r="GF74" s="39">
        <f t="shared" si="226"/>
        <v>930.0874999999999</v>
      </c>
      <c r="GG74" s="39">
        <f t="shared" si="226"/>
        <v>356.934375</v>
      </c>
      <c r="GH74" s="39">
        <f t="shared" si="226"/>
        <v>356.934375</v>
      </c>
      <c r="GI74" s="25">
        <f t="shared" si="226"/>
        <v>611.19375</v>
      </c>
      <c r="GJ74" s="25">
        <f t="shared" si="226"/>
        <v>611.19375</v>
      </c>
      <c r="GK74" s="39">
        <f t="shared" si="226"/>
        <v>1072.5375</v>
      </c>
      <c r="GL74" s="39">
        <f t="shared" si="226"/>
        <v>1072.5375</v>
      </c>
      <c r="GM74" s="39">
        <f aca="true" t="shared" si="227" ref="GM74:HZ74">GM87/14.4*16.65</f>
        <v>783.8218749999999</v>
      </c>
      <c r="GN74" s="39">
        <f t="shared" si="227"/>
        <v>783.8218749999999</v>
      </c>
      <c r="GO74" s="39">
        <f t="shared" si="227"/>
        <v>1176.6</v>
      </c>
      <c r="GP74" s="39">
        <f t="shared" si="227"/>
        <v>1176.6</v>
      </c>
      <c r="GQ74" s="39">
        <f t="shared" si="227"/>
        <v>567.8343749999999</v>
      </c>
      <c r="GR74" s="39">
        <f t="shared" si="227"/>
        <v>567.8343749999999</v>
      </c>
      <c r="GS74" s="39">
        <f t="shared" si="227"/>
        <v>2102.6406249999995</v>
      </c>
      <c r="GT74" s="39">
        <f t="shared" si="227"/>
        <v>2102.6406249999995</v>
      </c>
      <c r="GU74" s="39">
        <f t="shared" si="227"/>
        <v>838.1656249999999</v>
      </c>
      <c r="GV74" s="39">
        <f t="shared" si="227"/>
        <v>838.1656249999999</v>
      </c>
      <c r="GW74" s="39">
        <f t="shared" si="227"/>
        <v>1324.3687499999999</v>
      </c>
      <c r="GX74" s="39">
        <f t="shared" si="227"/>
        <v>1324.3687499999999</v>
      </c>
      <c r="GY74" s="39">
        <f t="shared" si="227"/>
        <v>1430.0499999999997</v>
      </c>
      <c r="GZ74" s="39">
        <f t="shared" si="227"/>
        <v>1430.0499999999997</v>
      </c>
      <c r="HA74" s="39">
        <f t="shared" si="227"/>
        <v>1078.2031249999998</v>
      </c>
      <c r="HB74" s="39">
        <f t="shared" si="227"/>
        <v>1078.2031249999998</v>
      </c>
      <c r="HC74" s="39">
        <f t="shared" si="227"/>
        <v>1398.2531249999997</v>
      </c>
      <c r="HD74" s="39">
        <f t="shared" si="227"/>
        <v>1398.2531249999997</v>
      </c>
      <c r="HE74" s="39">
        <f t="shared" si="227"/>
        <v>691.3218749999999</v>
      </c>
      <c r="HF74" s="39">
        <f t="shared" si="227"/>
        <v>691.3218749999999</v>
      </c>
      <c r="HG74" s="39">
        <f t="shared" si="227"/>
        <v>1809.6468749999997</v>
      </c>
      <c r="HH74" s="39">
        <f t="shared" si="227"/>
        <v>1809.6468749999997</v>
      </c>
      <c r="HI74" s="39">
        <f t="shared" si="227"/>
        <v>2075.353125</v>
      </c>
      <c r="HJ74" s="39">
        <f t="shared" si="227"/>
        <v>2075.353125</v>
      </c>
      <c r="HK74" s="39">
        <f t="shared" si="227"/>
        <v>936.9093749999998</v>
      </c>
      <c r="HL74" s="39">
        <f t="shared" si="227"/>
        <v>936.9093749999998</v>
      </c>
      <c r="HM74" s="39">
        <f t="shared" si="227"/>
        <v>527.596875</v>
      </c>
      <c r="HN74" s="39">
        <f t="shared" si="227"/>
        <v>527.596875</v>
      </c>
      <c r="HO74" s="39">
        <f t="shared" si="227"/>
        <v>646.80625</v>
      </c>
      <c r="HP74" s="39">
        <f t="shared" si="227"/>
        <v>646.80625</v>
      </c>
      <c r="HQ74" s="39">
        <f t="shared" si="227"/>
        <v>623.6812499999999</v>
      </c>
      <c r="HR74" s="39">
        <f t="shared" si="227"/>
        <v>623.6812499999999</v>
      </c>
      <c r="HS74" s="39">
        <f t="shared" si="227"/>
        <v>613.621875</v>
      </c>
      <c r="HT74" s="39">
        <f t="shared" si="227"/>
        <v>613.621875</v>
      </c>
      <c r="HU74" s="39">
        <f t="shared" si="227"/>
        <v>1043.5156249999998</v>
      </c>
      <c r="HV74" s="39">
        <f t="shared" si="227"/>
        <v>1043.5156249999998</v>
      </c>
      <c r="HW74" s="39">
        <f t="shared" si="227"/>
        <v>573.846875</v>
      </c>
      <c r="HX74" s="39">
        <f t="shared" si="227"/>
        <v>573.846875</v>
      </c>
      <c r="HY74" s="39">
        <f t="shared" si="227"/>
        <v>1303.325</v>
      </c>
      <c r="HZ74" s="39">
        <f t="shared" si="227"/>
        <v>1303.325</v>
      </c>
    </row>
    <row r="75" spans="1:234" s="54" customFormat="1" ht="27.75" customHeight="1">
      <c r="A75" s="52" t="s">
        <v>249</v>
      </c>
      <c r="B75" s="53" t="s">
        <v>247</v>
      </c>
      <c r="C75" s="61">
        <v>1881.8</v>
      </c>
      <c r="D75" s="62"/>
      <c r="E75" s="61">
        <v>1499.3</v>
      </c>
      <c r="F75" s="62"/>
      <c r="G75" s="61">
        <v>885.9</v>
      </c>
      <c r="H75" s="62"/>
      <c r="I75" s="61">
        <v>2384.2</v>
      </c>
      <c r="J75" s="62"/>
      <c r="K75" s="61">
        <v>1594.9</v>
      </c>
      <c r="L75" s="62"/>
      <c r="M75" s="61">
        <v>1160.4</v>
      </c>
      <c r="N75" s="62"/>
      <c r="O75" s="61">
        <v>202.8</v>
      </c>
      <c r="P75" s="62"/>
      <c r="Q75" s="61">
        <v>1166.9</v>
      </c>
      <c r="R75" s="62"/>
      <c r="S75" s="61">
        <v>388.9</v>
      </c>
      <c r="T75" s="62"/>
      <c r="U75" s="61">
        <v>364.7</v>
      </c>
      <c r="V75" s="62"/>
      <c r="W75" s="61">
        <v>1098.2</v>
      </c>
      <c r="X75" s="62"/>
      <c r="Y75" s="61">
        <v>146.8</v>
      </c>
      <c r="Z75" s="62"/>
      <c r="AA75" s="61">
        <v>202.2</v>
      </c>
      <c r="AB75" s="62"/>
      <c r="AC75" s="61">
        <v>440</v>
      </c>
      <c r="AD75" s="62"/>
      <c r="AE75" s="61">
        <v>434.3</v>
      </c>
      <c r="AF75" s="62"/>
      <c r="AG75" s="61">
        <v>155.1</v>
      </c>
      <c r="AH75" s="62"/>
      <c r="AI75" s="61">
        <v>559.1</v>
      </c>
      <c r="AJ75" s="62"/>
      <c r="AK75" s="61">
        <v>215.1</v>
      </c>
      <c r="AL75" s="62"/>
      <c r="AM75" s="61">
        <v>295.3</v>
      </c>
      <c r="AN75" s="62"/>
      <c r="AO75" s="61">
        <v>129.3</v>
      </c>
      <c r="AP75" s="62"/>
      <c r="AQ75" s="61">
        <v>130.7</v>
      </c>
      <c r="AR75" s="62"/>
      <c r="AS75" s="61">
        <v>165.1</v>
      </c>
      <c r="AT75" s="62"/>
      <c r="AU75" s="61">
        <v>438.8</v>
      </c>
      <c r="AV75" s="62"/>
      <c r="AW75" s="61">
        <v>213.5</v>
      </c>
      <c r="AX75" s="62"/>
      <c r="AY75" s="61">
        <v>119.8</v>
      </c>
      <c r="AZ75" s="62"/>
      <c r="BA75" s="61">
        <v>153.1</v>
      </c>
      <c r="BB75" s="62"/>
      <c r="BC75" s="61"/>
      <c r="BD75" s="62"/>
      <c r="BE75" s="61">
        <v>427</v>
      </c>
      <c r="BF75" s="62"/>
      <c r="BG75" s="61">
        <v>104.4</v>
      </c>
      <c r="BH75" s="62"/>
      <c r="BI75" s="61">
        <v>630.3</v>
      </c>
      <c r="BJ75" s="62"/>
      <c r="BK75" s="61">
        <v>536.6</v>
      </c>
      <c r="BL75" s="62"/>
      <c r="BM75" s="61">
        <v>284.8</v>
      </c>
      <c r="BN75" s="62"/>
      <c r="BO75" s="61">
        <v>1130.1</v>
      </c>
      <c r="BP75" s="62"/>
      <c r="BQ75" s="61">
        <v>819.5</v>
      </c>
      <c r="BR75" s="62"/>
      <c r="BS75" s="61">
        <v>1654.1</v>
      </c>
      <c r="BT75" s="62"/>
      <c r="BU75" s="61">
        <v>1035.4</v>
      </c>
      <c r="BV75" s="62"/>
      <c r="BW75" s="61">
        <v>901.8</v>
      </c>
      <c r="BX75" s="62"/>
      <c r="BY75" s="61">
        <v>230.8</v>
      </c>
      <c r="BZ75" s="62"/>
      <c r="CA75" s="61">
        <v>240.7</v>
      </c>
      <c r="CB75" s="62"/>
      <c r="CC75" s="61">
        <v>315.1</v>
      </c>
      <c r="CD75" s="62"/>
      <c r="CE75" s="61">
        <v>348.9</v>
      </c>
      <c r="CF75" s="62"/>
      <c r="CG75" s="61">
        <v>418.3</v>
      </c>
      <c r="CH75" s="62"/>
      <c r="CI75" s="61">
        <v>744.9</v>
      </c>
      <c r="CJ75" s="62"/>
      <c r="CK75" s="61">
        <v>1127.2</v>
      </c>
      <c r="CL75" s="62"/>
      <c r="CM75" s="61">
        <v>887.6</v>
      </c>
      <c r="CN75" s="62"/>
      <c r="CO75" s="61">
        <v>917.7</v>
      </c>
      <c r="CP75" s="62"/>
      <c r="CQ75" s="61">
        <v>874.4</v>
      </c>
      <c r="CR75" s="62"/>
      <c r="CS75" s="61">
        <v>332.9</v>
      </c>
      <c r="CT75" s="62"/>
      <c r="CU75" s="61">
        <v>552.8</v>
      </c>
      <c r="CV75" s="62"/>
      <c r="CW75" s="61">
        <v>706.5</v>
      </c>
      <c r="CX75" s="62"/>
      <c r="CY75" s="61">
        <v>1039.6</v>
      </c>
      <c r="CZ75" s="62"/>
      <c r="DA75" s="61">
        <v>866.3</v>
      </c>
      <c r="DB75" s="62"/>
      <c r="DC75" s="61">
        <v>433.3</v>
      </c>
      <c r="DD75" s="62"/>
      <c r="DE75" s="61">
        <v>515.2</v>
      </c>
      <c r="DF75" s="62"/>
      <c r="DG75" s="61">
        <v>667.9</v>
      </c>
      <c r="DH75" s="62"/>
      <c r="DI75" s="61">
        <v>324.6</v>
      </c>
      <c r="DJ75" s="62"/>
      <c r="DK75" s="61">
        <v>584.7</v>
      </c>
      <c r="DL75" s="62"/>
      <c r="DM75" s="61">
        <v>419.7</v>
      </c>
      <c r="DN75" s="62"/>
      <c r="DO75" s="61">
        <v>489.2</v>
      </c>
      <c r="DP75" s="62"/>
      <c r="DQ75" s="61">
        <v>300.8</v>
      </c>
      <c r="DR75" s="62"/>
      <c r="DS75" s="61">
        <v>1601.9</v>
      </c>
      <c r="DT75" s="62"/>
      <c r="DU75" s="61">
        <v>397.1</v>
      </c>
      <c r="DV75" s="62"/>
      <c r="DW75" s="61">
        <v>757.7</v>
      </c>
      <c r="DX75" s="62"/>
      <c r="DY75" s="61">
        <v>342.9</v>
      </c>
      <c r="DZ75" s="62"/>
      <c r="EA75" s="61">
        <v>1162</v>
      </c>
      <c r="EB75" s="62"/>
      <c r="EC75" s="61">
        <v>1066.5</v>
      </c>
      <c r="ED75" s="62"/>
      <c r="EE75" s="61">
        <v>303.7</v>
      </c>
      <c r="EF75" s="62"/>
      <c r="EG75" s="61">
        <v>381.1</v>
      </c>
      <c r="EH75" s="62"/>
      <c r="EI75" s="61">
        <v>410.2</v>
      </c>
      <c r="EJ75" s="62"/>
      <c r="EK75" s="61">
        <v>765.6</v>
      </c>
      <c r="EL75" s="62"/>
      <c r="EM75" s="61">
        <v>341.6</v>
      </c>
      <c r="EN75" s="62"/>
      <c r="EO75" s="61">
        <v>327.9</v>
      </c>
      <c r="EP75" s="62"/>
      <c r="EQ75" s="61">
        <v>140.9</v>
      </c>
      <c r="ER75" s="62"/>
      <c r="ES75" s="61">
        <v>456.7</v>
      </c>
      <c r="ET75" s="62"/>
      <c r="EU75" s="61">
        <v>140.8</v>
      </c>
      <c r="EV75" s="62"/>
      <c r="EW75" s="61">
        <v>218.8</v>
      </c>
      <c r="EX75" s="62"/>
      <c r="EY75" s="61">
        <v>194.1</v>
      </c>
      <c r="EZ75" s="62"/>
      <c r="FA75" s="61">
        <v>294.1</v>
      </c>
      <c r="FB75" s="62"/>
      <c r="FC75" s="61"/>
      <c r="FD75" s="62"/>
      <c r="FE75" s="61">
        <v>251.1</v>
      </c>
      <c r="FF75" s="62"/>
      <c r="FG75" s="61">
        <v>192.4</v>
      </c>
      <c r="FH75" s="62"/>
      <c r="FI75" s="61">
        <v>2593.4</v>
      </c>
      <c r="FJ75" s="62"/>
      <c r="FK75" s="61">
        <v>918.9</v>
      </c>
      <c r="FL75" s="62"/>
      <c r="FM75" s="61">
        <v>1279.6</v>
      </c>
      <c r="FN75" s="62"/>
      <c r="FO75" s="61">
        <v>551.8</v>
      </c>
      <c r="FP75" s="62"/>
      <c r="FQ75" s="61">
        <v>1275.1</v>
      </c>
      <c r="FR75" s="62"/>
      <c r="FS75" s="61">
        <v>1694.7</v>
      </c>
      <c r="FT75" s="62"/>
      <c r="FU75" s="61">
        <v>223.6</v>
      </c>
      <c r="FV75" s="62"/>
      <c r="FW75" s="61">
        <v>626.1</v>
      </c>
      <c r="FX75" s="62"/>
      <c r="FY75" s="61">
        <v>1787.5</v>
      </c>
      <c r="FZ75" s="62"/>
      <c r="GA75" s="61">
        <v>727.6</v>
      </c>
      <c r="GB75" s="62"/>
      <c r="GC75" s="61">
        <v>1197.4</v>
      </c>
      <c r="GD75" s="62"/>
      <c r="GE75" s="61">
        <v>1209.1</v>
      </c>
      <c r="GF75" s="62"/>
      <c r="GG75" s="61">
        <v>314.8</v>
      </c>
      <c r="GH75" s="62"/>
      <c r="GI75" s="82">
        <v>281.1</v>
      </c>
      <c r="GJ75" s="83"/>
      <c r="GK75" s="61">
        <v>941.5</v>
      </c>
      <c r="GL75" s="62"/>
      <c r="GM75" s="61">
        <v>1059.3</v>
      </c>
      <c r="GN75" s="62"/>
      <c r="GO75" s="61">
        <v>1763.6</v>
      </c>
      <c r="GP75" s="62"/>
      <c r="GQ75" s="61">
        <v>199.6</v>
      </c>
      <c r="GR75" s="62"/>
      <c r="GS75" s="61">
        <v>1728.1</v>
      </c>
      <c r="GT75" s="62"/>
      <c r="GU75" s="61">
        <v>841.5</v>
      </c>
      <c r="GV75" s="62"/>
      <c r="GW75" s="61">
        <v>797.7</v>
      </c>
      <c r="GX75" s="62"/>
      <c r="GY75" s="61">
        <v>1818.1</v>
      </c>
      <c r="GZ75" s="62"/>
      <c r="HA75" s="61">
        <v>1482.1</v>
      </c>
      <c r="HB75" s="62"/>
      <c r="HC75" s="61">
        <v>1372.7</v>
      </c>
      <c r="HD75" s="62"/>
      <c r="HE75" s="61">
        <v>787</v>
      </c>
      <c r="HF75" s="62"/>
      <c r="HG75" s="61">
        <v>1245.9</v>
      </c>
      <c r="HH75" s="62"/>
      <c r="HI75" s="61">
        <v>140</v>
      </c>
      <c r="HJ75" s="62"/>
      <c r="HK75" s="61">
        <v>551.5</v>
      </c>
      <c r="HL75" s="62"/>
      <c r="HM75" s="61">
        <v>309.7</v>
      </c>
      <c r="HN75" s="62"/>
      <c r="HO75" s="61">
        <v>702.9</v>
      </c>
      <c r="HP75" s="62"/>
      <c r="HQ75" s="61">
        <v>285</v>
      </c>
      <c r="HR75" s="62"/>
      <c r="HS75" s="61">
        <v>348.3</v>
      </c>
      <c r="HT75" s="62"/>
      <c r="HU75" s="61">
        <v>833.9</v>
      </c>
      <c r="HV75" s="62"/>
      <c r="HW75" s="61">
        <v>524.3</v>
      </c>
      <c r="HX75" s="62"/>
      <c r="HY75" s="61">
        <v>1115.9</v>
      </c>
      <c r="HZ75" s="62"/>
    </row>
    <row r="76" spans="1:224" ht="12.75">
      <c r="A76" s="5"/>
      <c r="B76" s="4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22">
        <f>CK76</f>
        <v>0</v>
      </c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</row>
    <row r="77" spans="1:178" ht="12.75">
      <c r="A77" s="64" t="s">
        <v>250</v>
      </c>
      <c r="B77" s="64"/>
      <c r="C77" s="64"/>
      <c r="D77" s="64"/>
      <c r="E77" s="44"/>
      <c r="F77" s="44"/>
      <c r="G77" s="44"/>
      <c r="H77" s="44"/>
      <c r="I77" s="5"/>
      <c r="J77" s="5"/>
      <c r="K77" s="5"/>
      <c r="L77" s="5"/>
      <c r="M77" s="5"/>
      <c r="N77" s="5"/>
      <c r="O77" s="5"/>
      <c r="P77" s="5"/>
      <c r="S77" s="5"/>
      <c r="T77" s="5"/>
      <c r="W77" s="5">
        <v>438977.4</v>
      </c>
      <c r="X77" s="5"/>
      <c r="AA77" s="5"/>
      <c r="AB77" s="5"/>
      <c r="AE77" s="5"/>
      <c r="AF77" s="5"/>
      <c r="AI77" s="5"/>
      <c r="AJ77" s="5"/>
      <c r="AM77" s="5"/>
      <c r="AN77" s="5"/>
      <c r="AQ77" s="5"/>
      <c r="AR77" s="5"/>
      <c r="AW77" s="5"/>
      <c r="AX77" s="5"/>
      <c r="BA77" s="5"/>
      <c r="BB77" s="5"/>
      <c r="BE77" s="5"/>
      <c r="BF77" s="5"/>
      <c r="BK77" s="5"/>
      <c r="BL77" s="5"/>
      <c r="BO77" s="5"/>
      <c r="BP77" s="5"/>
      <c r="BS77" s="5"/>
      <c r="BT77" s="5"/>
      <c r="BW77" s="5"/>
      <c r="BX77" s="5"/>
      <c r="CA77" s="5"/>
      <c r="CB77" s="5"/>
      <c r="CI77" s="5"/>
      <c r="CJ77" s="5"/>
      <c r="CM77" s="5"/>
      <c r="CN77" s="5"/>
      <c r="CQ77" s="5"/>
      <c r="CR77" s="5"/>
      <c r="CU77" s="5"/>
      <c r="CV77" s="5"/>
      <c r="CY77" s="5"/>
      <c r="CZ77" s="5"/>
      <c r="DG77" s="5"/>
      <c r="DH77" s="5"/>
      <c r="DI77" s="5"/>
      <c r="DJ77" s="5"/>
      <c r="DO77" s="5"/>
      <c r="DP77" s="5"/>
      <c r="DS77" s="5"/>
      <c r="DT77" s="5"/>
      <c r="DW77" s="5"/>
      <c r="DX77" s="5"/>
      <c r="DY77" s="5"/>
      <c r="DZ77" s="5"/>
      <c r="EC77" s="5"/>
      <c r="ED77" s="5"/>
      <c r="EG77" s="5"/>
      <c r="EH77" s="5"/>
      <c r="EK77" s="5"/>
      <c r="EL77" s="5"/>
      <c r="EO77" s="5"/>
      <c r="EP77" s="5"/>
      <c r="ES77" s="5"/>
      <c r="ET77" s="5"/>
      <c r="EW77" s="5"/>
      <c r="EX77" s="5"/>
      <c r="FA77" s="5"/>
      <c r="FB77" s="5"/>
      <c r="FC77" s="5"/>
      <c r="FD77" s="5"/>
      <c r="FE77" s="5"/>
      <c r="FF77" s="5"/>
      <c r="FI77" s="5"/>
      <c r="FJ77" s="5"/>
      <c r="FM77" s="5"/>
      <c r="FN77" s="5"/>
      <c r="FQ77" s="5"/>
      <c r="FR77" s="5"/>
      <c r="FU77" s="5"/>
      <c r="FV77" s="5"/>
    </row>
    <row r="78" spans="1:234" ht="12.75">
      <c r="A78" s="55"/>
      <c r="B78" s="55"/>
      <c r="C78" s="55"/>
      <c r="D78" s="55"/>
      <c r="HQ78" s="44"/>
      <c r="HR78" s="44"/>
      <c r="HS78" s="44"/>
      <c r="HT78" s="44"/>
      <c r="HU78" s="44"/>
      <c r="HV78" s="44"/>
      <c r="HW78" s="5"/>
      <c r="HX78" s="5"/>
      <c r="HY78" s="5"/>
      <c r="HZ78" s="5"/>
    </row>
    <row r="79" spans="1:226" ht="12.75">
      <c r="A79" s="55" t="s">
        <v>251</v>
      </c>
      <c r="B79" s="55"/>
      <c r="C79" s="55"/>
      <c r="D79" s="55"/>
      <c r="HQ79" s="45"/>
      <c r="HR79" s="45"/>
    </row>
    <row r="80" spans="1:226" ht="12.75">
      <c r="A80" s="55"/>
      <c r="B80" s="55"/>
      <c r="C80" s="55"/>
      <c r="D80" s="55"/>
      <c r="HQ80" s="45"/>
      <c r="HR80" s="45"/>
    </row>
    <row r="81" spans="1:226" ht="12.75">
      <c r="A81" s="64" t="s">
        <v>252</v>
      </c>
      <c r="B81" s="64"/>
      <c r="C81" s="64"/>
      <c r="D81" s="64"/>
      <c r="HQ81" s="45"/>
      <c r="HR81" s="45"/>
    </row>
    <row r="82" spans="225:226" ht="12.75">
      <c r="HQ82" s="45"/>
      <c r="HR82" s="45"/>
    </row>
    <row r="84" spans="1:234" s="4" customFormat="1" ht="28.5" customHeight="1">
      <c r="A84" s="46">
        <v>14</v>
      </c>
      <c r="B84" s="47" t="s">
        <v>238</v>
      </c>
      <c r="C84" s="48">
        <v>4600.4</v>
      </c>
      <c r="D84" s="48">
        <v>4393.3</v>
      </c>
      <c r="E84" s="46">
        <v>6734.4</v>
      </c>
      <c r="F84" s="46">
        <v>6534.9</v>
      </c>
      <c r="G84" s="46">
        <v>3238.8</v>
      </c>
      <c r="H84" s="46">
        <v>3146.9</v>
      </c>
      <c r="I84" s="46">
        <v>4659.5</v>
      </c>
      <c r="J84" s="46">
        <v>4390.1</v>
      </c>
      <c r="K84" s="46">
        <v>4961.7</v>
      </c>
      <c r="L84" s="49">
        <v>4747</v>
      </c>
      <c r="M84" s="46">
        <v>3734.5</v>
      </c>
      <c r="N84" s="49">
        <v>3559</v>
      </c>
      <c r="O84" s="46">
        <v>503.1</v>
      </c>
      <c r="P84" s="46">
        <v>492.7</v>
      </c>
      <c r="Q84" s="46">
        <v>3492.7</v>
      </c>
      <c r="R84" s="46">
        <v>3262.9</v>
      </c>
      <c r="S84" s="46">
        <v>3492.7</v>
      </c>
      <c r="T84" s="46">
        <v>3262.9</v>
      </c>
      <c r="U84" s="46">
        <v>1983.3</v>
      </c>
      <c r="V84" s="50">
        <f>U84</f>
        <v>1983.3</v>
      </c>
      <c r="W84" s="46">
        <v>6617.3</v>
      </c>
      <c r="X84" s="50">
        <f>W84</f>
        <v>6617.3</v>
      </c>
      <c r="Y84" s="46">
        <v>1150.3</v>
      </c>
      <c r="Z84" s="50">
        <f>Y84</f>
        <v>1150.3</v>
      </c>
      <c r="AA84" s="46">
        <v>1181.5</v>
      </c>
      <c r="AB84" s="50">
        <f>AA84</f>
        <v>1181.5</v>
      </c>
      <c r="AC84" s="49">
        <v>1219.6</v>
      </c>
      <c r="AD84" s="50">
        <f>AC84</f>
        <v>1219.6</v>
      </c>
      <c r="AE84" s="46">
        <v>1199.6</v>
      </c>
      <c r="AF84" s="50">
        <f>AE84</f>
        <v>1199.6</v>
      </c>
      <c r="AG84" s="46">
        <v>1150.9</v>
      </c>
      <c r="AH84" s="50">
        <f>AG84</f>
        <v>1150.9</v>
      </c>
      <c r="AI84" s="46">
        <v>1162.4</v>
      </c>
      <c r="AJ84" s="50">
        <f>AI84</f>
        <v>1162.4</v>
      </c>
      <c r="AK84" s="46">
        <v>1393.5</v>
      </c>
      <c r="AL84" s="50">
        <f>AK84</f>
        <v>1393.5</v>
      </c>
      <c r="AM84" s="46">
        <v>1190.3</v>
      </c>
      <c r="AN84" s="50">
        <f>AM84</f>
        <v>1190.3</v>
      </c>
      <c r="AO84" s="46">
        <v>1211.2</v>
      </c>
      <c r="AP84" s="49">
        <f>AO84</f>
        <v>1211.2</v>
      </c>
      <c r="AQ84" s="46">
        <v>1212.9</v>
      </c>
      <c r="AR84" s="50">
        <f>AQ84</f>
        <v>1212.9</v>
      </c>
      <c r="AS84" s="46">
        <v>1213.7</v>
      </c>
      <c r="AT84" s="50">
        <f>AS84</f>
        <v>1213.7</v>
      </c>
      <c r="AU84" s="49">
        <v>1314</v>
      </c>
      <c r="AV84" s="50">
        <f>AU84</f>
        <v>1314</v>
      </c>
      <c r="AW84" s="46">
        <v>1107.4</v>
      </c>
      <c r="AX84" s="50">
        <f>AW84</f>
        <v>1107.4</v>
      </c>
      <c r="AY84" s="46">
        <v>1156.8</v>
      </c>
      <c r="AZ84" s="50">
        <f>AY84</f>
        <v>1156.8</v>
      </c>
      <c r="BA84" s="46">
        <v>1230.7</v>
      </c>
      <c r="BB84" s="50">
        <f>BA84</f>
        <v>1230.7</v>
      </c>
      <c r="BC84" s="46">
        <v>1052.8</v>
      </c>
      <c r="BD84" s="50">
        <f>BC84</f>
        <v>1052.8</v>
      </c>
      <c r="BE84" s="46">
        <v>1202.5</v>
      </c>
      <c r="BF84" s="50">
        <f>BE84</f>
        <v>1202.5</v>
      </c>
      <c r="BG84" s="46">
        <v>1210.9</v>
      </c>
      <c r="BH84" s="50">
        <f>BG84</f>
        <v>1210.9</v>
      </c>
      <c r="BI84" s="49">
        <v>2111</v>
      </c>
      <c r="BJ84" s="50">
        <f>BI84</f>
        <v>2111</v>
      </c>
      <c r="BK84" s="46">
        <v>2066.7</v>
      </c>
      <c r="BL84" s="50">
        <f>BK84</f>
        <v>2066.7</v>
      </c>
      <c r="BM84" s="46">
        <v>2022.6</v>
      </c>
      <c r="BN84" s="50">
        <f>BM84</f>
        <v>2022.6</v>
      </c>
      <c r="BO84" s="46">
        <v>6534.3</v>
      </c>
      <c r="BP84" s="50">
        <f>BO84</f>
        <v>6534.3</v>
      </c>
      <c r="BQ84" s="49">
        <v>3543.1</v>
      </c>
      <c r="BR84" s="50">
        <f>BQ84</f>
        <v>3543.1</v>
      </c>
      <c r="BS84" s="46">
        <v>3734.8</v>
      </c>
      <c r="BT84" s="50">
        <f>BS84</f>
        <v>3734.8</v>
      </c>
      <c r="BU84" s="46">
        <v>4976.2</v>
      </c>
      <c r="BV84" s="50">
        <f>BU84</f>
        <v>4976.2</v>
      </c>
      <c r="BW84" s="46">
        <v>1945.6</v>
      </c>
      <c r="BX84" s="50">
        <f>BW84</f>
        <v>1945.6</v>
      </c>
      <c r="BY84" s="46">
        <v>1935.8</v>
      </c>
      <c r="BZ84" s="50">
        <f>BY84</f>
        <v>1935.8</v>
      </c>
      <c r="CA84" s="46">
        <v>1906.6</v>
      </c>
      <c r="CB84" s="50">
        <f>CA84</f>
        <v>1906.6</v>
      </c>
      <c r="CC84" s="46">
        <v>1923.1</v>
      </c>
      <c r="CD84" s="50">
        <f>CC84</f>
        <v>1923.1</v>
      </c>
      <c r="CE84" s="46">
        <v>1922.3</v>
      </c>
      <c r="CF84" s="50">
        <f>CE84</f>
        <v>1922.3</v>
      </c>
      <c r="CG84" s="46"/>
      <c r="CH84" s="46"/>
      <c r="CI84" s="46">
        <v>6536.6</v>
      </c>
      <c r="CJ84" s="50">
        <f>CI84</f>
        <v>6536.6</v>
      </c>
      <c r="CK84" s="46">
        <v>6506.3</v>
      </c>
      <c r="CL84" s="50">
        <f>CK84</f>
        <v>6506.3</v>
      </c>
      <c r="CM84" s="46">
        <v>2409.4</v>
      </c>
      <c r="CN84" s="50">
        <f>CM84</f>
        <v>2409.4</v>
      </c>
      <c r="CO84" s="46">
        <v>6622.9</v>
      </c>
      <c r="CP84" s="50">
        <f>CO84</f>
        <v>6622.9</v>
      </c>
      <c r="CQ84" s="46">
        <v>2259.6</v>
      </c>
      <c r="CR84" s="50">
        <f>CQ84</f>
        <v>2259.6</v>
      </c>
      <c r="CS84" s="46">
        <v>1987.9</v>
      </c>
      <c r="CT84" s="50">
        <f>CS84</f>
        <v>1987.9</v>
      </c>
      <c r="CU84" s="46">
        <v>2032.7</v>
      </c>
      <c r="CV84" s="50">
        <f>CU84</f>
        <v>2032.7</v>
      </c>
      <c r="CW84" s="51">
        <v>1921.2</v>
      </c>
      <c r="CX84" s="50">
        <f>CW84</f>
        <v>1921.2</v>
      </c>
      <c r="CY84" s="46">
        <v>5610.8</v>
      </c>
      <c r="CZ84" s="50">
        <f>CY84</f>
        <v>5610.8</v>
      </c>
      <c r="DA84" s="49">
        <v>2954</v>
      </c>
      <c r="DB84" s="50">
        <f>DA84</f>
        <v>2954</v>
      </c>
      <c r="DC84" s="49">
        <v>1444</v>
      </c>
      <c r="DD84" s="50">
        <f>DC84</f>
        <v>1444</v>
      </c>
      <c r="DE84" s="49">
        <v>3413.4</v>
      </c>
      <c r="DF84" s="50">
        <f>DE84</f>
        <v>3413.4</v>
      </c>
      <c r="DG84" s="49">
        <v>3515</v>
      </c>
      <c r="DH84" s="50">
        <f>DG84</f>
        <v>3515</v>
      </c>
      <c r="DI84" s="46">
        <v>1959.6</v>
      </c>
      <c r="DJ84" s="50">
        <f>DI84</f>
        <v>1959.6</v>
      </c>
      <c r="DK84" s="46">
        <v>1865.5</v>
      </c>
      <c r="DL84" s="50">
        <f>DK84</f>
        <v>1865.5</v>
      </c>
      <c r="DM84" s="46"/>
      <c r="DN84" s="50">
        <f>DM84</f>
        <v>0</v>
      </c>
      <c r="DO84" s="46">
        <v>1974.4</v>
      </c>
      <c r="DP84" s="50">
        <f>DO84</f>
        <v>1974.4</v>
      </c>
      <c r="DQ84" s="46">
        <v>1916.7</v>
      </c>
      <c r="DR84" s="50">
        <f>DQ84</f>
        <v>1916.7</v>
      </c>
      <c r="DS84" s="46">
        <v>4301.1</v>
      </c>
      <c r="DT84" s="50">
        <f>DS84</f>
        <v>4301.1</v>
      </c>
      <c r="DU84" s="49">
        <v>1997.4</v>
      </c>
      <c r="DV84" s="50">
        <f>DU84</f>
        <v>1997.4</v>
      </c>
      <c r="DW84" s="46">
        <v>3289.4</v>
      </c>
      <c r="DX84" s="50">
        <f>DW84</f>
        <v>3289.4</v>
      </c>
      <c r="DY84" s="46">
        <v>3223.8</v>
      </c>
      <c r="DZ84" s="50">
        <f>DY84</f>
        <v>3223.8</v>
      </c>
      <c r="EA84" s="46">
        <v>6739.2</v>
      </c>
      <c r="EB84" s="50">
        <f>EA84</f>
        <v>6739.2</v>
      </c>
      <c r="EC84" s="46">
        <v>6997.9</v>
      </c>
      <c r="ED84" s="50">
        <f>EC84</f>
        <v>6997.9</v>
      </c>
      <c r="EE84" s="46">
        <v>2823.9</v>
      </c>
      <c r="EF84" s="50">
        <f>EE84</f>
        <v>2823.9</v>
      </c>
      <c r="EG84" s="49">
        <v>3096</v>
      </c>
      <c r="EH84" s="50">
        <f>EG84</f>
        <v>3096</v>
      </c>
      <c r="EI84" s="46">
        <v>3301.2</v>
      </c>
      <c r="EJ84" s="50">
        <f>EI84</f>
        <v>3301.2</v>
      </c>
      <c r="EK84" s="46">
        <v>2845.9</v>
      </c>
      <c r="EL84" s="50">
        <f>EK84</f>
        <v>2845.9</v>
      </c>
      <c r="EM84" s="46">
        <v>3248.8</v>
      </c>
      <c r="EN84" s="50">
        <f>EM84</f>
        <v>3248.8</v>
      </c>
      <c r="EO84" s="46">
        <v>2755.3</v>
      </c>
      <c r="EP84" s="50">
        <f>EO84</f>
        <v>2755.3</v>
      </c>
      <c r="EQ84" s="46">
        <v>1193.2</v>
      </c>
      <c r="ER84" s="50">
        <f>EQ84</f>
        <v>1193.2</v>
      </c>
      <c r="ES84" s="46">
        <v>2899.2</v>
      </c>
      <c r="ET84" s="50">
        <f>ES84</f>
        <v>2899.2</v>
      </c>
      <c r="EU84" s="46">
        <v>2135.4</v>
      </c>
      <c r="EV84" s="50">
        <f>EU84</f>
        <v>2135.4</v>
      </c>
      <c r="EW84" s="46">
        <v>1236.3</v>
      </c>
      <c r="EX84" s="50">
        <f>EW84</f>
        <v>1236.3</v>
      </c>
      <c r="EY84" s="49">
        <v>1171.5</v>
      </c>
      <c r="EZ84" s="50">
        <f>EY84</f>
        <v>1171.5</v>
      </c>
      <c r="FA84" s="46">
        <v>2321.5</v>
      </c>
      <c r="FB84" s="50">
        <f>FA84</f>
        <v>2321.5</v>
      </c>
      <c r="FC84" s="46"/>
      <c r="FD84" s="50">
        <f>FC84</f>
        <v>0</v>
      </c>
      <c r="FE84" s="46">
        <v>2284.4</v>
      </c>
      <c r="FF84" s="50">
        <f>FE84</f>
        <v>2284.4</v>
      </c>
      <c r="FG84" s="49">
        <v>2294.6</v>
      </c>
      <c r="FH84" s="50">
        <f>FG84</f>
        <v>2294.6</v>
      </c>
      <c r="FI84" s="46">
        <v>3779.9</v>
      </c>
      <c r="FJ84" s="50">
        <f>FI84</f>
        <v>3779.9</v>
      </c>
      <c r="FK84" s="49">
        <v>2624.4</v>
      </c>
      <c r="FL84" s="50">
        <f>FK84</f>
        <v>2624.4</v>
      </c>
      <c r="FM84" s="46">
        <v>2757.1</v>
      </c>
      <c r="FN84" s="50">
        <f>FM84</f>
        <v>2757.1</v>
      </c>
      <c r="FO84" s="49">
        <v>3456</v>
      </c>
      <c r="FP84" s="50">
        <f>FO84</f>
        <v>3456</v>
      </c>
      <c r="FQ84" s="46">
        <v>4642.2</v>
      </c>
      <c r="FR84" s="50">
        <f>FQ84</f>
        <v>4642.2</v>
      </c>
      <c r="FS84" s="46">
        <v>4894.2</v>
      </c>
      <c r="FT84" s="50">
        <f>FS84</f>
        <v>4894.2</v>
      </c>
      <c r="FU84" s="46">
        <v>3299.4</v>
      </c>
      <c r="FV84" s="50">
        <f>FU84</f>
        <v>3299.4</v>
      </c>
      <c r="FW84" s="46">
        <v>6016.6</v>
      </c>
      <c r="FX84" s="50">
        <f>FW84</f>
        <v>6016.6</v>
      </c>
      <c r="FY84" s="46">
        <v>5620.5</v>
      </c>
      <c r="FZ84" s="50">
        <f>FY84</f>
        <v>5620.5</v>
      </c>
      <c r="GA84" s="46">
        <v>6109.9</v>
      </c>
      <c r="GB84" s="50">
        <f>GA84</f>
        <v>6109.9</v>
      </c>
      <c r="GC84" s="46">
        <v>3493.3</v>
      </c>
      <c r="GD84" s="50">
        <f>GC84</f>
        <v>3493.3</v>
      </c>
      <c r="GE84" s="49">
        <v>2553</v>
      </c>
      <c r="GF84" s="50">
        <f>GE84</f>
        <v>2553</v>
      </c>
      <c r="GG84" s="49">
        <v>1188</v>
      </c>
      <c r="GH84" s="50">
        <f>GG84</f>
        <v>1188</v>
      </c>
      <c r="GI84" s="49">
        <v>2387</v>
      </c>
      <c r="GJ84" s="49">
        <f>GI84</f>
        <v>2387</v>
      </c>
      <c r="GK84" s="46">
        <v>3403.6</v>
      </c>
      <c r="GL84" s="50">
        <f>GK84</f>
        <v>3403.6</v>
      </c>
      <c r="GM84" s="46">
        <v>2136.3</v>
      </c>
      <c r="GN84" s="50">
        <f>GM84</f>
        <v>2136.3</v>
      </c>
      <c r="GO84" s="49">
        <v>3670.6</v>
      </c>
      <c r="GP84" s="50">
        <f>GO84</f>
        <v>3670.6</v>
      </c>
      <c r="GQ84" s="46">
        <v>2387.1</v>
      </c>
      <c r="GR84" s="50">
        <f>GQ84</f>
        <v>2387.1</v>
      </c>
      <c r="GS84" s="46">
        <v>5907.6</v>
      </c>
      <c r="GT84" s="50">
        <f>GS84</f>
        <v>5907.6</v>
      </c>
      <c r="GU84" s="46">
        <v>2546.5</v>
      </c>
      <c r="GV84" s="50">
        <f>GU84</f>
        <v>2546.5</v>
      </c>
      <c r="GW84" s="46">
        <v>3891.7</v>
      </c>
      <c r="GX84" s="50">
        <f>GW84</f>
        <v>3891.7</v>
      </c>
      <c r="GY84" s="46">
        <v>3853.1</v>
      </c>
      <c r="GZ84" s="50">
        <f>GY84</f>
        <v>3853.1</v>
      </c>
      <c r="HA84" s="46">
        <v>3139.3</v>
      </c>
      <c r="HB84" s="50">
        <f>HA84</f>
        <v>3139.3</v>
      </c>
      <c r="HC84" s="46">
        <v>4050.9</v>
      </c>
      <c r="HD84" s="50">
        <f>HC84</f>
        <v>4050.9</v>
      </c>
      <c r="HE84" s="46">
        <v>2297.5</v>
      </c>
      <c r="HF84" s="50">
        <f>HE84</f>
        <v>2297.5</v>
      </c>
      <c r="HG84" s="46">
        <v>6048.3</v>
      </c>
      <c r="HH84" s="50">
        <f>HG84</f>
        <v>6048.3</v>
      </c>
      <c r="HI84" s="46">
        <v>4584.9</v>
      </c>
      <c r="HJ84" s="50">
        <f>HI84</f>
        <v>4584.9</v>
      </c>
      <c r="HK84" s="46">
        <v>3096.1</v>
      </c>
      <c r="HL84" s="50">
        <f>HK84</f>
        <v>3096.1</v>
      </c>
      <c r="HM84" s="46">
        <v>2245.6</v>
      </c>
      <c r="HN84" s="50">
        <f>HM84</f>
        <v>2245.6</v>
      </c>
      <c r="HO84" s="46">
        <v>2297.6</v>
      </c>
      <c r="HP84" s="50">
        <f>HO84</f>
        <v>2297.6</v>
      </c>
      <c r="HQ84" s="46">
        <v>2337.1</v>
      </c>
      <c r="HR84" s="50">
        <f>HQ84</f>
        <v>2337.1</v>
      </c>
      <c r="HS84" s="46">
        <v>2200.1</v>
      </c>
      <c r="HT84" s="50">
        <f>HS84</f>
        <v>2200.1</v>
      </c>
      <c r="HU84" s="49">
        <v>2895</v>
      </c>
      <c r="HV84" s="50">
        <f>HU84</f>
        <v>2895</v>
      </c>
      <c r="HW84" s="46">
        <v>1563.6</v>
      </c>
      <c r="HX84" s="50">
        <f>HW84</f>
        <v>1563.6</v>
      </c>
      <c r="HY84" s="46">
        <v>3795.1</v>
      </c>
      <c r="HZ84" s="50">
        <f>HY84</f>
        <v>3795.1</v>
      </c>
    </row>
    <row r="85" spans="1:234" s="4" customFormat="1" ht="27" customHeight="1">
      <c r="A85" s="46">
        <v>15</v>
      </c>
      <c r="B85" s="47" t="s">
        <v>239</v>
      </c>
      <c r="C85" s="49">
        <v>3636</v>
      </c>
      <c r="D85" s="46">
        <v>3383.9</v>
      </c>
      <c r="E85" s="46">
        <v>4054.8</v>
      </c>
      <c r="F85" s="46">
        <v>3940.8</v>
      </c>
      <c r="G85" s="46">
        <v>2480.4</v>
      </c>
      <c r="H85" s="46">
        <v>2356.1</v>
      </c>
      <c r="I85" s="46">
        <v>3536.8</v>
      </c>
      <c r="J85" s="46">
        <v>3217.2</v>
      </c>
      <c r="K85" s="49">
        <v>4043</v>
      </c>
      <c r="L85" s="49">
        <v>3866</v>
      </c>
      <c r="M85" s="46">
        <v>2744.2</v>
      </c>
      <c r="N85" s="46">
        <v>2634.3</v>
      </c>
      <c r="O85" s="46">
        <v>490.9</v>
      </c>
      <c r="P85" s="46">
        <v>479.1</v>
      </c>
      <c r="Q85" s="49">
        <v>2387.6</v>
      </c>
      <c r="R85" s="46">
        <v>2231.2</v>
      </c>
      <c r="S85" s="46">
        <v>2387.6</v>
      </c>
      <c r="T85" s="46">
        <v>2231.2</v>
      </c>
      <c r="U85" s="46">
        <v>1119.8</v>
      </c>
      <c r="V85" s="50">
        <f>U85</f>
        <v>1119.8</v>
      </c>
      <c r="W85" s="46">
        <v>3757.7</v>
      </c>
      <c r="X85" s="50">
        <f>W85</f>
        <v>3757.7</v>
      </c>
      <c r="Y85" s="46">
        <v>712.9</v>
      </c>
      <c r="Z85" s="50">
        <f>Y85</f>
        <v>712.9</v>
      </c>
      <c r="AA85" s="46">
        <v>836.9</v>
      </c>
      <c r="AB85" s="50">
        <f>AA85</f>
        <v>836.9</v>
      </c>
      <c r="AC85" s="46">
        <v>786.5</v>
      </c>
      <c r="AD85" s="50">
        <f>AC85</f>
        <v>786.5</v>
      </c>
      <c r="AE85" s="46">
        <v>601.1</v>
      </c>
      <c r="AF85" s="50">
        <f>AE85</f>
        <v>601.1</v>
      </c>
      <c r="AG85" s="46">
        <v>801.7</v>
      </c>
      <c r="AH85" s="50">
        <f>AG85</f>
        <v>801.7</v>
      </c>
      <c r="AI85" s="46">
        <v>672.9</v>
      </c>
      <c r="AJ85" s="50">
        <f>AI85</f>
        <v>672.9</v>
      </c>
      <c r="AK85" s="46">
        <v>756.7</v>
      </c>
      <c r="AL85" s="50">
        <f>AK85</f>
        <v>756.7</v>
      </c>
      <c r="AM85" s="46">
        <v>664.6</v>
      </c>
      <c r="AN85" s="50">
        <f>AM85</f>
        <v>664.6</v>
      </c>
      <c r="AO85" s="46">
        <v>960.5</v>
      </c>
      <c r="AP85" s="49">
        <f>AO85</f>
        <v>960.5</v>
      </c>
      <c r="AQ85" s="49">
        <v>763</v>
      </c>
      <c r="AR85" s="50">
        <f>AQ85</f>
        <v>763</v>
      </c>
      <c r="AS85" s="46">
        <v>776.5</v>
      </c>
      <c r="AT85" s="50">
        <f>AS85</f>
        <v>776.5</v>
      </c>
      <c r="AU85" s="46">
        <v>665.8</v>
      </c>
      <c r="AV85" s="50">
        <f>AU85</f>
        <v>665.8</v>
      </c>
      <c r="AW85" s="46">
        <v>942.3</v>
      </c>
      <c r="AX85" s="50">
        <f>AW85</f>
        <v>942.3</v>
      </c>
      <c r="AY85" s="46">
        <v>621.5</v>
      </c>
      <c r="AZ85" s="50">
        <f>AY85</f>
        <v>621.5</v>
      </c>
      <c r="BA85" s="49">
        <v>705</v>
      </c>
      <c r="BB85" s="50">
        <f>BA85</f>
        <v>705</v>
      </c>
      <c r="BC85" s="46">
        <v>700.1</v>
      </c>
      <c r="BD85" s="50">
        <f>BC85</f>
        <v>700.1</v>
      </c>
      <c r="BE85" s="46">
        <v>828.6</v>
      </c>
      <c r="BF85" s="50">
        <f>BE85</f>
        <v>828.6</v>
      </c>
      <c r="BG85" s="46">
        <v>834.9</v>
      </c>
      <c r="BH85" s="50">
        <f>BG85</f>
        <v>834.9</v>
      </c>
      <c r="BI85" s="46">
        <v>1077.9</v>
      </c>
      <c r="BJ85" s="50">
        <f>BI85</f>
        <v>1077.9</v>
      </c>
      <c r="BK85" s="46">
        <v>1127.7</v>
      </c>
      <c r="BL85" s="50">
        <f>BK85</f>
        <v>1127.7</v>
      </c>
      <c r="BM85" s="46">
        <v>1102.7</v>
      </c>
      <c r="BN85" s="50">
        <f>BM85</f>
        <v>1102.7</v>
      </c>
      <c r="BO85" s="46">
        <v>3504.1</v>
      </c>
      <c r="BP85" s="50">
        <f>BO85</f>
        <v>3504.1</v>
      </c>
      <c r="BQ85" s="49">
        <v>2740.7</v>
      </c>
      <c r="BR85" s="50">
        <f>BQ85</f>
        <v>2740.7</v>
      </c>
      <c r="BS85" s="46">
        <v>2997.5</v>
      </c>
      <c r="BT85" s="50">
        <f>BS85</f>
        <v>2997.5</v>
      </c>
      <c r="BU85" s="46">
        <v>3362.9</v>
      </c>
      <c r="BV85" s="50">
        <f>BU85</f>
        <v>3362.9</v>
      </c>
      <c r="BW85" s="46">
        <v>628.3</v>
      </c>
      <c r="BX85" s="50">
        <f>BW85</f>
        <v>628.3</v>
      </c>
      <c r="BY85" s="46">
        <v>1197.2</v>
      </c>
      <c r="BZ85" s="50">
        <f>BY85</f>
        <v>1197.2</v>
      </c>
      <c r="CA85" s="46">
        <v>1027.7</v>
      </c>
      <c r="CB85" s="50">
        <f>CA85</f>
        <v>1027.7</v>
      </c>
      <c r="CC85" s="46">
        <v>1019.7</v>
      </c>
      <c r="CD85" s="50">
        <f>CC85</f>
        <v>1019.7</v>
      </c>
      <c r="CE85" s="46">
        <v>1023.7</v>
      </c>
      <c r="CF85" s="50">
        <f>CE85</f>
        <v>1023.7</v>
      </c>
      <c r="CG85" s="49"/>
      <c r="CH85" s="49"/>
      <c r="CI85" s="46">
        <v>3682.3</v>
      </c>
      <c r="CJ85" s="50">
        <f>CI85</f>
        <v>3682.3</v>
      </c>
      <c r="CK85" s="46">
        <v>3536.2</v>
      </c>
      <c r="CL85" s="50">
        <f>CK85</f>
        <v>3536.2</v>
      </c>
      <c r="CM85" s="46">
        <v>1918.7</v>
      </c>
      <c r="CN85" s="50">
        <f>CM85</f>
        <v>1918.7</v>
      </c>
      <c r="CO85" s="46">
        <v>3736.5</v>
      </c>
      <c r="CP85" s="50">
        <f>CO85</f>
        <v>3736.5</v>
      </c>
      <c r="CQ85" s="46">
        <v>1567.7</v>
      </c>
      <c r="CR85" s="50">
        <f>CQ85</f>
        <v>1567.7</v>
      </c>
      <c r="CS85" s="46">
        <v>1447.1</v>
      </c>
      <c r="CT85" s="50">
        <f>CS85</f>
        <v>1447.1</v>
      </c>
      <c r="CU85" s="49">
        <v>1512</v>
      </c>
      <c r="CV85" s="50">
        <f>CU85</f>
        <v>1512</v>
      </c>
      <c r="CW85" s="51">
        <v>1172.5</v>
      </c>
      <c r="CX85" s="50">
        <f>CW85</f>
        <v>1172.5</v>
      </c>
      <c r="CY85" s="46">
        <v>3175.1</v>
      </c>
      <c r="CZ85" s="50">
        <f>CY85</f>
        <v>3175.1</v>
      </c>
      <c r="DA85" s="46">
        <v>2098.1</v>
      </c>
      <c r="DB85" s="50">
        <f>DA85</f>
        <v>2098.1</v>
      </c>
      <c r="DC85" s="49">
        <v>1053.5</v>
      </c>
      <c r="DD85" s="50">
        <f>DC85</f>
        <v>1053.5</v>
      </c>
      <c r="DE85" s="49">
        <v>2162.9</v>
      </c>
      <c r="DF85" s="50">
        <f>DE85</f>
        <v>2162.9</v>
      </c>
      <c r="DG85" s="46">
        <v>2141.3</v>
      </c>
      <c r="DH85" s="50">
        <f>DG85</f>
        <v>2141.3</v>
      </c>
      <c r="DI85" s="46">
        <v>745.7</v>
      </c>
      <c r="DJ85" s="50">
        <f>DI85</f>
        <v>745.7</v>
      </c>
      <c r="DK85" s="46">
        <v>1178.4</v>
      </c>
      <c r="DL85" s="50">
        <f>DK85</f>
        <v>1178.4</v>
      </c>
      <c r="DM85" s="46"/>
      <c r="DN85" s="50">
        <f>DM85</f>
        <v>0</v>
      </c>
      <c r="DO85" s="46">
        <v>1176.6</v>
      </c>
      <c r="DP85" s="50">
        <f>DO85</f>
        <v>1176.6</v>
      </c>
      <c r="DQ85" s="46">
        <v>1080</v>
      </c>
      <c r="DR85" s="50">
        <f>DQ85</f>
        <v>1080</v>
      </c>
      <c r="DS85" s="46">
        <v>2553.5</v>
      </c>
      <c r="DT85" s="50">
        <f>DS85</f>
        <v>2553.5</v>
      </c>
      <c r="DU85" s="49">
        <v>1169.3</v>
      </c>
      <c r="DV85" s="50">
        <f>DU85</f>
        <v>1169.3</v>
      </c>
      <c r="DW85" s="46">
        <v>1840.7</v>
      </c>
      <c r="DX85" s="50">
        <f>DW85</f>
        <v>1840.7</v>
      </c>
      <c r="DY85" s="46">
        <v>1834.9</v>
      </c>
      <c r="DZ85" s="50">
        <f>DY85</f>
        <v>1834.9</v>
      </c>
      <c r="EA85" s="46">
        <v>4002.6</v>
      </c>
      <c r="EB85" s="50">
        <f>EA85</f>
        <v>4002.6</v>
      </c>
      <c r="EC85" s="46">
        <v>4679.3</v>
      </c>
      <c r="ED85" s="50">
        <f>EC85</f>
        <v>4679.3</v>
      </c>
      <c r="EE85" s="49">
        <v>2068</v>
      </c>
      <c r="EF85" s="50">
        <f>EE85</f>
        <v>2068</v>
      </c>
      <c r="EG85" s="46">
        <v>2452.3</v>
      </c>
      <c r="EH85" s="50">
        <f>EG85</f>
        <v>2452.3</v>
      </c>
      <c r="EI85" s="49">
        <v>1735</v>
      </c>
      <c r="EJ85" s="50">
        <f>EI85</f>
        <v>1735</v>
      </c>
      <c r="EK85" s="49">
        <v>2090</v>
      </c>
      <c r="EL85" s="50">
        <f>EK85</f>
        <v>2090</v>
      </c>
      <c r="EM85" s="49">
        <v>1890</v>
      </c>
      <c r="EN85" s="50">
        <f>EM85</f>
        <v>1890</v>
      </c>
      <c r="EO85" s="46">
        <v>2082.8</v>
      </c>
      <c r="EP85" s="50">
        <f>EO85</f>
        <v>2082.8</v>
      </c>
      <c r="EQ85" s="46">
        <v>606.1</v>
      </c>
      <c r="ER85" s="50">
        <f>EQ85</f>
        <v>606.1</v>
      </c>
      <c r="ES85" s="46">
        <v>2305.8</v>
      </c>
      <c r="ET85" s="50">
        <f>ES85</f>
        <v>2305.8</v>
      </c>
      <c r="EU85" s="46">
        <v>1274.5</v>
      </c>
      <c r="EV85" s="50">
        <f>EU85</f>
        <v>1274.5</v>
      </c>
      <c r="EW85" s="46">
        <v>430.6</v>
      </c>
      <c r="EX85" s="50">
        <f>EW85</f>
        <v>430.6</v>
      </c>
      <c r="EY85" s="49">
        <v>782</v>
      </c>
      <c r="EZ85" s="50">
        <f>EY85</f>
        <v>782</v>
      </c>
      <c r="FA85" s="46">
        <v>1459.8</v>
      </c>
      <c r="FB85" s="50">
        <f>FA85</f>
        <v>1459.8</v>
      </c>
      <c r="FC85" s="46"/>
      <c r="FD85" s="50">
        <f>FC85</f>
        <v>0</v>
      </c>
      <c r="FE85" s="46">
        <v>1306.4</v>
      </c>
      <c r="FF85" s="50">
        <f>FE85</f>
        <v>1306.4</v>
      </c>
      <c r="FG85" s="46">
        <v>727.5</v>
      </c>
      <c r="FH85" s="50">
        <f>FG85</f>
        <v>727.5</v>
      </c>
      <c r="FI85" s="46">
        <v>3056.5</v>
      </c>
      <c r="FJ85" s="50">
        <f>FI85</f>
        <v>3056.5</v>
      </c>
      <c r="FK85" s="49">
        <v>1991.6</v>
      </c>
      <c r="FL85" s="50">
        <f>FK85</f>
        <v>1991.6</v>
      </c>
      <c r="FM85" s="46">
        <v>2779.9</v>
      </c>
      <c r="FN85" s="50">
        <f>FM85</f>
        <v>2779.9</v>
      </c>
      <c r="FO85" s="46">
        <v>2372.5</v>
      </c>
      <c r="FP85" s="50">
        <f>FO85</f>
        <v>2372.5</v>
      </c>
      <c r="FQ85" s="46">
        <v>3771.7</v>
      </c>
      <c r="FR85" s="50">
        <f>FQ85</f>
        <v>3771.7</v>
      </c>
      <c r="FS85" s="46">
        <v>3817.2</v>
      </c>
      <c r="FT85" s="50">
        <f>FS85</f>
        <v>3817.2</v>
      </c>
      <c r="FU85" s="46">
        <v>2234.4</v>
      </c>
      <c r="FV85" s="50">
        <f>FU85</f>
        <v>2234.4</v>
      </c>
      <c r="FW85" s="46">
        <v>3216.1</v>
      </c>
      <c r="FX85" s="50">
        <f>FW85</f>
        <v>3216.1</v>
      </c>
      <c r="FY85" s="46">
        <v>4257.3</v>
      </c>
      <c r="FZ85" s="50">
        <f>FY85</f>
        <v>4257.3</v>
      </c>
      <c r="GA85" s="46">
        <v>3278.4</v>
      </c>
      <c r="GB85" s="50">
        <f>GA85</f>
        <v>3278.4</v>
      </c>
      <c r="GC85" s="46">
        <v>2720.1</v>
      </c>
      <c r="GD85" s="50">
        <f>GC85</f>
        <v>2720.1</v>
      </c>
      <c r="GE85" s="46">
        <v>1917.2</v>
      </c>
      <c r="GF85" s="50">
        <f>GE85</f>
        <v>1917.2</v>
      </c>
      <c r="GG85" s="46">
        <v>794.7</v>
      </c>
      <c r="GH85" s="50">
        <f>GG85</f>
        <v>794.7</v>
      </c>
      <c r="GI85" s="46">
        <v>1408.6</v>
      </c>
      <c r="GJ85" s="49">
        <f>GI85</f>
        <v>1408.6</v>
      </c>
      <c r="GK85" s="46">
        <v>2275.9</v>
      </c>
      <c r="GL85" s="50">
        <f>GK85</f>
        <v>2275.9</v>
      </c>
      <c r="GM85" s="46">
        <v>1655.9</v>
      </c>
      <c r="GN85" s="50">
        <f>GM85</f>
        <v>1655.9</v>
      </c>
      <c r="GO85" s="49">
        <v>2656.3</v>
      </c>
      <c r="GP85" s="50">
        <f>GO85</f>
        <v>2656.3</v>
      </c>
      <c r="GQ85" s="46">
        <v>1272.9</v>
      </c>
      <c r="GR85" s="50">
        <f>GQ85</f>
        <v>1272.9</v>
      </c>
      <c r="GS85" s="46">
        <v>3148.8</v>
      </c>
      <c r="GT85" s="50">
        <f>GS85</f>
        <v>3148.8</v>
      </c>
      <c r="GU85" s="46">
        <v>1647.1</v>
      </c>
      <c r="GV85" s="50">
        <f>GU85</f>
        <v>1647.1</v>
      </c>
      <c r="GW85" s="49">
        <v>2933</v>
      </c>
      <c r="GX85" s="50">
        <f>GW85</f>
        <v>2933</v>
      </c>
      <c r="GY85" s="46">
        <v>1682.2</v>
      </c>
      <c r="GZ85" s="50">
        <f>GY85</f>
        <v>1682.2</v>
      </c>
      <c r="HA85" s="46">
        <v>2320.9</v>
      </c>
      <c r="HB85" s="50">
        <f>HA85</f>
        <v>2320.9</v>
      </c>
      <c r="HC85" s="46">
        <v>3210.4</v>
      </c>
      <c r="HD85" s="50">
        <f>HC85</f>
        <v>3210.4</v>
      </c>
      <c r="HE85" s="46">
        <v>1489.3</v>
      </c>
      <c r="HF85" s="50">
        <f>HE85</f>
        <v>1489.3</v>
      </c>
      <c r="HG85" s="46">
        <v>3393.8</v>
      </c>
      <c r="HH85" s="50">
        <f>HG85</f>
        <v>3393.8</v>
      </c>
      <c r="HI85" s="46">
        <v>4404.6</v>
      </c>
      <c r="HJ85" s="50">
        <f>HI85</f>
        <v>4404.6</v>
      </c>
      <c r="HK85" s="46">
        <v>2128.3</v>
      </c>
      <c r="HL85" s="50">
        <f>HK85</f>
        <v>2128.3</v>
      </c>
      <c r="HM85" s="46">
        <v>1527.8</v>
      </c>
      <c r="HN85" s="50">
        <f>HM85</f>
        <v>1527.8</v>
      </c>
      <c r="HO85" s="46">
        <v>1246.7</v>
      </c>
      <c r="HP85" s="50">
        <f>HO85</f>
        <v>1246.7</v>
      </c>
      <c r="HQ85" s="46">
        <v>1424.9</v>
      </c>
      <c r="HR85" s="50">
        <f>HQ85</f>
        <v>1424.9</v>
      </c>
      <c r="HS85" s="46">
        <v>1427.1</v>
      </c>
      <c r="HT85" s="50">
        <f>HS85</f>
        <v>1427.1</v>
      </c>
      <c r="HU85" s="46">
        <v>2608.7</v>
      </c>
      <c r="HV85" s="50">
        <f>HU85</f>
        <v>2608.7</v>
      </c>
      <c r="HW85" s="46">
        <v>1236.1</v>
      </c>
      <c r="HX85" s="50">
        <f>HW85</f>
        <v>1236.1</v>
      </c>
      <c r="HY85" s="46">
        <v>3000.7</v>
      </c>
      <c r="HZ85" s="50">
        <f>HY85</f>
        <v>3000.7</v>
      </c>
    </row>
    <row r="86" spans="1:234" s="4" customFormat="1" ht="40.5" customHeight="1">
      <c r="A86" s="46">
        <v>16</v>
      </c>
      <c r="B86" s="47" t="s">
        <v>240</v>
      </c>
      <c r="C86" s="46">
        <v>1459.6</v>
      </c>
      <c r="D86" s="46">
        <v>1319.3</v>
      </c>
      <c r="E86" s="46">
        <v>1394.8</v>
      </c>
      <c r="F86" s="46">
        <v>1283.9</v>
      </c>
      <c r="G86" s="46">
        <v>963.4</v>
      </c>
      <c r="H86" s="46">
        <v>651.8</v>
      </c>
      <c r="I86" s="46">
        <v>1015.6</v>
      </c>
      <c r="J86" s="46">
        <v>881.1</v>
      </c>
      <c r="K86" s="46">
        <v>1646.5</v>
      </c>
      <c r="L86" s="46">
        <v>1112.4</v>
      </c>
      <c r="M86" s="46">
        <v>1052.1</v>
      </c>
      <c r="N86" s="46">
        <v>934.6</v>
      </c>
      <c r="O86" s="46">
        <v>287.5</v>
      </c>
      <c r="P86" s="46">
        <v>168.7</v>
      </c>
      <c r="Q86" s="46">
        <v>951.1</v>
      </c>
      <c r="R86" s="46">
        <v>592.7</v>
      </c>
      <c r="S86" s="46">
        <v>951.1</v>
      </c>
      <c r="T86" s="46">
        <v>592.7</v>
      </c>
      <c r="U86" s="46">
        <v>528.6</v>
      </c>
      <c r="V86" s="50">
        <f>U86</f>
        <v>528.6</v>
      </c>
      <c r="W86" s="46">
        <v>1341.5</v>
      </c>
      <c r="X86" s="50">
        <f>W86</f>
        <v>1341.5</v>
      </c>
      <c r="Y86" s="46">
        <v>274.1</v>
      </c>
      <c r="Z86" s="50">
        <f>Y86</f>
        <v>274.1</v>
      </c>
      <c r="AA86" s="46">
        <v>327.2</v>
      </c>
      <c r="AB86" s="50">
        <f>AA86</f>
        <v>327.2</v>
      </c>
      <c r="AC86" s="46">
        <v>253.4</v>
      </c>
      <c r="AD86" s="50">
        <f>AC86</f>
        <v>253.4</v>
      </c>
      <c r="AE86" s="46">
        <v>186.3</v>
      </c>
      <c r="AF86" s="50">
        <f>AE86</f>
        <v>186.3</v>
      </c>
      <c r="AG86" s="46">
        <v>304.4</v>
      </c>
      <c r="AH86" s="50">
        <f>AG86</f>
        <v>304.4</v>
      </c>
      <c r="AI86" s="46">
        <v>172.4</v>
      </c>
      <c r="AJ86" s="50">
        <f>AI86</f>
        <v>172.4</v>
      </c>
      <c r="AK86" s="46">
        <v>194.4</v>
      </c>
      <c r="AL86" s="50">
        <f>AK86</f>
        <v>194.4</v>
      </c>
      <c r="AM86" s="46">
        <v>261.9</v>
      </c>
      <c r="AN86" s="50">
        <f>AM86</f>
        <v>261.9</v>
      </c>
      <c r="AO86" s="46">
        <v>293.9</v>
      </c>
      <c r="AP86" s="49">
        <f>AO86</f>
        <v>293.9</v>
      </c>
      <c r="AQ86" s="46">
        <v>290.6</v>
      </c>
      <c r="AR86" s="50">
        <f>AQ86</f>
        <v>290.6</v>
      </c>
      <c r="AS86" s="46">
        <v>278.7</v>
      </c>
      <c r="AT86" s="50">
        <f>AS86</f>
        <v>278.7</v>
      </c>
      <c r="AU86" s="46">
        <v>260.5</v>
      </c>
      <c r="AV86" s="50">
        <f>AU86</f>
        <v>260.5</v>
      </c>
      <c r="AW86" s="49">
        <v>264</v>
      </c>
      <c r="AX86" s="50">
        <f>AW86</f>
        <v>264</v>
      </c>
      <c r="AY86" s="46">
        <v>294.9</v>
      </c>
      <c r="AZ86" s="50">
        <f>AY86</f>
        <v>294.9</v>
      </c>
      <c r="BA86" s="46">
        <v>280.9</v>
      </c>
      <c r="BB86" s="50">
        <f>BA86</f>
        <v>280.9</v>
      </c>
      <c r="BC86" s="46">
        <v>250.3</v>
      </c>
      <c r="BD86" s="50">
        <f>BC86</f>
        <v>250.3</v>
      </c>
      <c r="BE86" s="46">
        <v>346.2</v>
      </c>
      <c r="BF86" s="50">
        <f>BE86</f>
        <v>346.2</v>
      </c>
      <c r="BG86" s="46">
        <v>313.4</v>
      </c>
      <c r="BH86" s="50">
        <f>BG86</f>
        <v>313.4</v>
      </c>
      <c r="BI86" s="46">
        <v>518.3</v>
      </c>
      <c r="BJ86" s="50">
        <f>BI86</f>
        <v>518.3</v>
      </c>
      <c r="BK86" s="46">
        <v>387.5</v>
      </c>
      <c r="BL86" s="50">
        <f>BK86</f>
        <v>387.5</v>
      </c>
      <c r="BM86" s="46">
        <v>416.9</v>
      </c>
      <c r="BN86" s="50">
        <f>BM86</f>
        <v>416.9</v>
      </c>
      <c r="BO86" s="46">
        <v>1304.6</v>
      </c>
      <c r="BP86" s="50">
        <f>BO86</f>
        <v>1304.6</v>
      </c>
      <c r="BQ86" s="46">
        <v>942.6</v>
      </c>
      <c r="BR86" s="50">
        <f>BQ86</f>
        <v>942.6</v>
      </c>
      <c r="BS86" s="46">
        <v>827.9</v>
      </c>
      <c r="BT86" s="50">
        <f>BS86</f>
        <v>827.9</v>
      </c>
      <c r="BU86" s="46">
        <v>1183.4</v>
      </c>
      <c r="BV86" s="50">
        <f>BU86</f>
        <v>1183.4</v>
      </c>
      <c r="BW86" s="46">
        <v>450.3</v>
      </c>
      <c r="BX86" s="50">
        <f>BW86</f>
        <v>450.3</v>
      </c>
      <c r="BY86" s="46">
        <v>532.2</v>
      </c>
      <c r="BZ86" s="50">
        <f>BY86</f>
        <v>532.2</v>
      </c>
      <c r="CA86" s="46">
        <v>349.7</v>
      </c>
      <c r="CB86" s="50">
        <f>CA86</f>
        <v>349.7</v>
      </c>
      <c r="CC86" s="46">
        <v>383.8</v>
      </c>
      <c r="CD86" s="50">
        <f>CC86</f>
        <v>383.8</v>
      </c>
      <c r="CE86" s="46">
        <v>350.6</v>
      </c>
      <c r="CF86" s="50">
        <f>CE86</f>
        <v>350.6</v>
      </c>
      <c r="CG86" s="49"/>
      <c r="CH86" s="49"/>
      <c r="CI86" s="46">
        <v>1395.2</v>
      </c>
      <c r="CJ86" s="50">
        <f>CI86</f>
        <v>1395.2</v>
      </c>
      <c r="CK86" s="46">
        <v>1135.9</v>
      </c>
      <c r="CL86" s="50">
        <f>CK86</f>
        <v>1135.9</v>
      </c>
      <c r="CM86" s="46">
        <v>828.4</v>
      </c>
      <c r="CN86" s="50">
        <f>CM86</f>
        <v>828.4</v>
      </c>
      <c r="CO86" s="46">
        <v>1517.2</v>
      </c>
      <c r="CP86" s="50">
        <f>CO86</f>
        <v>1517.2</v>
      </c>
      <c r="CQ86" s="46">
        <v>761.9</v>
      </c>
      <c r="CR86" s="50">
        <f>CQ86</f>
        <v>761.9</v>
      </c>
      <c r="CS86" s="49">
        <v>633</v>
      </c>
      <c r="CT86" s="50">
        <f>CS86</f>
        <v>633</v>
      </c>
      <c r="CU86" s="46">
        <v>696.7</v>
      </c>
      <c r="CV86" s="50">
        <f>CU86</f>
        <v>696.7</v>
      </c>
      <c r="CW86" s="51">
        <v>518.5</v>
      </c>
      <c r="CX86" s="50">
        <f>CW86</f>
        <v>518.5</v>
      </c>
      <c r="CY86" s="46">
        <v>1520.4</v>
      </c>
      <c r="CZ86" s="50">
        <f>CY86</f>
        <v>1520.4</v>
      </c>
      <c r="DA86" s="46">
        <v>968.3</v>
      </c>
      <c r="DB86" s="50">
        <f>DA86</f>
        <v>968.3</v>
      </c>
      <c r="DC86" s="49">
        <v>690.9</v>
      </c>
      <c r="DD86" s="50">
        <f>DC86</f>
        <v>690.9</v>
      </c>
      <c r="DE86" s="46">
        <v>937.4</v>
      </c>
      <c r="DF86" s="50">
        <f>DE86</f>
        <v>937.4</v>
      </c>
      <c r="DG86" s="46">
        <v>657.1</v>
      </c>
      <c r="DH86" s="50">
        <f>DG86</f>
        <v>657.1</v>
      </c>
      <c r="DI86" s="46">
        <v>399.9</v>
      </c>
      <c r="DJ86" s="50">
        <f>DI86</f>
        <v>399.9</v>
      </c>
      <c r="DK86" s="46">
        <v>398.1</v>
      </c>
      <c r="DL86" s="50">
        <f>DK86</f>
        <v>398.1</v>
      </c>
      <c r="DM86" s="46"/>
      <c r="DN86" s="50">
        <f>DM86</f>
        <v>0</v>
      </c>
      <c r="DO86" s="46">
        <v>551.5</v>
      </c>
      <c r="DP86" s="50">
        <f>DO86</f>
        <v>551.5</v>
      </c>
      <c r="DQ86" s="46">
        <v>450.2</v>
      </c>
      <c r="DR86" s="50">
        <f>DQ86</f>
        <v>450.2</v>
      </c>
      <c r="DS86" s="46">
        <v>1108.4</v>
      </c>
      <c r="DT86" s="50">
        <f>DS86</f>
        <v>1108.4</v>
      </c>
      <c r="DU86" s="46">
        <v>825.1</v>
      </c>
      <c r="DV86" s="50">
        <f>DU86</f>
        <v>825.1</v>
      </c>
      <c r="DW86" s="49">
        <v>670</v>
      </c>
      <c r="DX86" s="50">
        <f>DW86</f>
        <v>670</v>
      </c>
      <c r="DY86" s="46">
        <v>640.7</v>
      </c>
      <c r="DZ86" s="50">
        <f>DY86</f>
        <v>640.7</v>
      </c>
      <c r="EA86" s="46">
        <v>1198.1</v>
      </c>
      <c r="EB86" s="50">
        <f>EA86</f>
        <v>1198.1</v>
      </c>
      <c r="EC86" s="46">
        <v>1946.3</v>
      </c>
      <c r="ED86" s="50">
        <f>EC86</f>
        <v>1946.3</v>
      </c>
      <c r="EE86" s="46">
        <v>542.6</v>
      </c>
      <c r="EF86" s="50">
        <f>EE86</f>
        <v>542.6</v>
      </c>
      <c r="EG86" s="46">
        <v>1277.4</v>
      </c>
      <c r="EH86" s="50">
        <f>EG86</f>
        <v>1277.4</v>
      </c>
      <c r="EI86" s="49">
        <v>451</v>
      </c>
      <c r="EJ86" s="50">
        <f>EI86</f>
        <v>451</v>
      </c>
      <c r="EK86" s="46">
        <v>624.7</v>
      </c>
      <c r="EL86" s="50">
        <f>EK86</f>
        <v>624.7</v>
      </c>
      <c r="EM86" s="46">
        <v>600.1</v>
      </c>
      <c r="EN86" s="50">
        <f>EM86</f>
        <v>600.1</v>
      </c>
      <c r="EO86" s="46">
        <v>739.9</v>
      </c>
      <c r="EP86" s="50">
        <f>EO86</f>
        <v>739.9</v>
      </c>
      <c r="EQ86" s="46">
        <v>202.2</v>
      </c>
      <c r="ER86" s="50">
        <f>EQ86</f>
        <v>202.2</v>
      </c>
      <c r="ES86" s="46">
        <v>650.3</v>
      </c>
      <c r="ET86" s="50">
        <f>ES86</f>
        <v>650.3</v>
      </c>
      <c r="EU86" s="46">
        <v>340.3</v>
      </c>
      <c r="EV86" s="50">
        <f>EU86</f>
        <v>340.3</v>
      </c>
      <c r="EW86" s="46">
        <v>294.7</v>
      </c>
      <c r="EX86" s="50">
        <f>EW86</f>
        <v>294.7</v>
      </c>
      <c r="EY86" s="49">
        <v>309</v>
      </c>
      <c r="EZ86" s="50">
        <f>EY86</f>
        <v>309</v>
      </c>
      <c r="FA86" s="46">
        <v>419.4</v>
      </c>
      <c r="FB86" s="50">
        <f>FA86</f>
        <v>419.4</v>
      </c>
      <c r="FC86" s="46"/>
      <c r="FD86" s="50">
        <f>FC86</f>
        <v>0</v>
      </c>
      <c r="FE86" s="46">
        <v>384.3</v>
      </c>
      <c r="FF86" s="50">
        <f>FE86</f>
        <v>384.3</v>
      </c>
      <c r="FG86" s="46">
        <v>478.8</v>
      </c>
      <c r="FH86" s="50">
        <f>FG86</f>
        <v>478.8</v>
      </c>
      <c r="FI86" s="46">
        <v>1032.7</v>
      </c>
      <c r="FJ86" s="50">
        <f>FI86</f>
        <v>1032.7</v>
      </c>
      <c r="FK86" s="46">
        <v>656.4</v>
      </c>
      <c r="FL86" s="50">
        <f>FK86</f>
        <v>656.4</v>
      </c>
      <c r="FM86" s="49">
        <v>780</v>
      </c>
      <c r="FN86" s="50">
        <f>FM86</f>
        <v>780</v>
      </c>
      <c r="FO86" s="46">
        <v>580.9</v>
      </c>
      <c r="FP86" s="50">
        <f>FO86</f>
        <v>580.9</v>
      </c>
      <c r="FQ86" s="46">
        <v>1000.3</v>
      </c>
      <c r="FR86" s="50">
        <f>FQ86</f>
        <v>1000.3</v>
      </c>
      <c r="FS86" s="49">
        <v>1416</v>
      </c>
      <c r="FT86" s="50">
        <f>FS86</f>
        <v>1416</v>
      </c>
      <c r="FU86" s="46">
        <v>924.7</v>
      </c>
      <c r="FV86" s="50">
        <f>FU86</f>
        <v>924.7</v>
      </c>
      <c r="FW86" s="46">
        <v>991.3</v>
      </c>
      <c r="FX86" s="50">
        <f>FW86</f>
        <v>991.3</v>
      </c>
      <c r="FY86" s="46">
        <v>1293.3</v>
      </c>
      <c r="FZ86" s="50">
        <f>FY86</f>
        <v>1293.3</v>
      </c>
      <c r="GA86" s="46">
        <v>1172.4</v>
      </c>
      <c r="GB86" s="50">
        <f>GA86</f>
        <v>1172.4</v>
      </c>
      <c r="GC86" s="46">
        <v>835.4</v>
      </c>
      <c r="GD86" s="50">
        <f>GC86</f>
        <v>835.4</v>
      </c>
      <c r="GE86" s="46">
        <v>934.6</v>
      </c>
      <c r="GF86" s="50">
        <f>GE86</f>
        <v>934.6</v>
      </c>
      <c r="GG86" s="46">
        <v>337.6</v>
      </c>
      <c r="GH86" s="50">
        <f>GG86</f>
        <v>337.6</v>
      </c>
      <c r="GI86" s="46">
        <v>409.4</v>
      </c>
      <c r="GJ86" s="49">
        <f>GI86</f>
        <v>409.4</v>
      </c>
      <c r="GK86" s="46">
        <v>839.2</v>
      </c>
      <c r="GL86" s="50">
        <f>GK86</f>
        <v>839.2</v>
      </c>
      <c r="GM86" s="46">
        <v>718.3</v>
      </c>
      <c r="GN86" s="50">
        <f>GM86</f>
        <v>718.3</v>
      </c>
      <c r="GO86" s="46">
        <v>813.2</v>
      </c>
      <c r="GP86" s="50">
        <f>GO86</f>
        <v>813.2</v>
      </c>
      <c r="GQ86" s="46">
        <v>422.5</v>
      </c>
      <c r="GR86" s="50">
        <f>GQ86</f>
        <v>422.5</v>
      </c>
      <c r="GS86" s="46">
        <v>1630.7</v>
      </c>
      <c r="GT86" s="50">
        <f>GS86</f>
        <v>1630.7</v>
      </c>
      <c r="GU86" s="46">
        <v>761.7</v>
      </c>
      <c r="GV86" s="50">
        <f>GU86</f>
        <v>761.7</v>
      </c>
      <c r="GW86" s="46">
        <v>1128.2</v>
      </c>
      <c r="GX86" s="50">
        <f>GW86</f>
        <v>1128.2</v>
      </c>
      <c r="GY86" s="46">
        <v>1329.1</v>
      </c>
      <c r="GZ86" s="50">
        <f>GY86</f>
        <v>1329.1</v>
      </c>
      <c r="HA86" s="46">
        <v>1030.3</v>
      </c>
      <c r="HB86" s="50">
        <f>HA86</f>
        <v>1030.3</v>
      </c>
      <c r="HC86" s="46">
        <v>1148.9</v>
      </c>
      <c r="HD86" s="50">
        <f>HC86</f>
        <v>1148.9</v>
      </c>
      <c r="HE86" s="49">
        <v>530</v>
      </c>
      <c r="HF86" s="50">
        <f>HE86</f>
        <v>530</v>
      </c>
      <c r="HG86" s="46">
        <v>1043.8</v>
      </c>
      <c r="HH86" s="50">
        <f>HG86</f>
        <v>1043.8</v>
      </c>
      <c r="HI86" s="46">
        <v>2180.4</v>
      </c>
      <c r="HJ86" s="50">
        <f>HI86</f>
        <v>2180.4</v>
      </c>
      <c r="HK86" s="46">
        <v>808.7</v>
      </c>
      <c r="HL86" s="50">
        <f>HK86</f>
        <v>808.7</v>
      </c>
      <c r="HM86" s="46">
        <v>312.5</v>
      </c>
      <c r="HN86" s="50">
        <f>HM86</f>
        <v>312.5</v>
      </c>
      <c r="HO86" s="46">
        <v>442.2</v>
      </c>
      <c r="HP86" s="50">
        <f>HO86</f>
        <v>442.2</v>
      </c>
      <c r="HQ86" s="46">
        <v>448.3</v>
      </c>
      <c r="HR86" s="50">
        <f>HQ86</f>
        <v>448.3</v>
      </c>
      <c r="HS86" s="46">
        <v>428.7</v>
      </c>
      <c r="HT86" s="50">
        <f>HS86</f>
        <v>428.7</v>
      </c>
      <c r="HU86" s="46">
        <v>712.1</v>
      </c>
      <c r="HV86" s="50">
        <f>HU86</f>
        <v>712.1</v>
      </c>
      <c r="HW86" s="46">
        <v>555.6</v>
      </c>
      <c r="HX86" s="50">
        <f>HW86</f>
        <v>555.6</v>
      </c>
      <c r="HY86" s="46">
        <v>1042.7</v>
      </c>
      <c r="HZ86" s="50">
        <f>HY86</f>
        <v>1042.7</v>
      </c>
    </row>
    <row r="87" spans="1:234" s="4" customFormat="1" ht="39.75" customHeight="1">
      <c r="A87" s="46">
        <v>17</v>
      </c>
      <c r="B87" s="47" t="s">
        <v>241</v>
      </c>
      <c r="C87" s="46">
        <v>1408.1</v>
      </c>
      <c r="D87" s="46">
        <v>1297.9</v>
      </c>
      <c r="E87" s="46">
        <v>1140</v>
      </c>
      <c r="F87" s="46">
        <v>1502.1</v>
      </c>
      <c r="G87" s="46">
        <v>887.4</v>
      </c>
      <c r="H87" s="46">
        <v>832.1</v>
      </c>
      <c r="I87" s="46">
        <v>1225.6</v>
      </c>
      <c r="J87" s="46">
        <v>1109.3</v>
      </c>
      <c r="K87" s="46">
        <v>1453.7</v>
      </c>
      <c r="L87" s="46">
        <v>1359.5</v>
      </c>
      <c r="M87" s="46">
        <v>1068.8</v>
      </c>
      <c r="N87" s="46">
        <v>993.8</v>
      </c>
      <c r="O87" s="46">
        <v>221.9</v>
      </c>
      <c r="P87" s="46">
        <v>218.1</v>
      </c>
      <c r="Q87" s="46">
        <v>917.4</v>
      </c>
      <c r="R87" s="49">
        <v>851.2</v>
      </c>
      <c r="S87" s="46">
        <v>917.4</v>
      </c>
      <c r="T87" s="46">
        <v>851.2</v>
      </c>
      <c r="U87" s="46">
        <v>445.5</v>
      </c>
      <c r="V87" s="50">
        <f>U87</f>
        <v>445.5</v>
      </c>
      <c r="W87" s="46">
        <v>1406.1</v>
      </c>
      <c r="X87" s="50">
        <f>W87</f>
        <v>1406.1</v>
      </c>
      <c r="Y87" s="46">
        <v>290.9</v>
      </c>
      <c r="Z87" s="50">
        <f>Y87</f>
        <v>290.9</v>
      </c>
      <c r="AA87" s="46">
        <v>338.5</v>
      </c>
      <c r="AB87" s="50">
        <f>AA87</f>
        <v>338.5</v>
      </c>
      <c r="AC87" s="46">
        <v>287.6</v>
      </c>
      <c r="AD87" s="50">
        <f>AC87</f>
        <v>287.6</v>
      </c>
      <c r="AE87" s="46">
        <v>301.6</v>
      </c>
      <c r="AF87" s="50">
        <f>AE87</f>
        <v>301.6</v>
      </c>
      <c r="AG87" s="46">
        <v>319.1</v>
      </c>
      <c r="AH87" s="50">
        <f>AG87</f>
        <v>319.1</v>
      </c>
      <c r="AI87" s="46">
        <v>255.7</v>
      </c>
      <c r="AJ87" s="50">
        <f>AI87</f>
        <v>255.7</v>
      </c>
      <c r="AK87" s="46">
        <v>252.5</v>
      </c>
      <c r="AL87" s="50">
        <f>AK87</f>
        <v>252.5</v>
      </c>
      <c r="AM87" s="46">
        <v>318.2</v>
      </c>
      <c r="AN87" s="50">
        <f>AM87</f>
        <v>318.2</v>
      </c>
      <c r="AO87" s="46">
        <v>365.1</v>
      </c>
      <c r="AP87" s="49">
        <f>AO87</f>
        <v>365.1</v>
      </c>
      <c r="AQ87" s="46">
        <v>300.7</v>
      </c>
      <c r="AR87" s="50">
        <f>AQ87</f>
        <v>300.7</v>
      </c>
      <c r="AS87" s="46">
        <v>311.1</v>
      </c>
      <c r="AT87" s="50">
        <f>AS87</f>
        <v>311.1</v>
      </c>
      <c r="AU87" s="49">
        <v>313</v>
      </c>
      <c r="AV87" s="50">
        <f>AU87</f>
        <v>313</v>
      </c>
      <c r="AW87" s="46">
        <v>325.6</v>
      </c>
      <c r="AX87" s="50">
        <f>AW87</f>
        <v>325.6</v>
      </c>
      <c r="AY87" s="46">
        <v>348.2</v>
      </c>
      <c r="AZ87" s="50">
        <f>AY87</f>
        <v>348.2</v>
      </c>
      <c r="BA87" s="46">
        <v>307.8</v>
      </c>
      <c r="BB87" s="50">
        <f>BA87</f>
        <v>307.8</v>
      </c>
      <c r="BC87" s="46">
        <v>299.6</v>
      </c>
      <c r="BD87" s="50">
        <f>BC87</f>
        <v>299.6</v>
      </c>
      <c r="BE87" s="46">
        <v>331.4</v>
      </c>
      <c r="BF87" s="50">
        <f>BE87</f>
        <v>331.4</v>
      </c>
      <c r="BG87" s="46">
        <v>329.7</v>
      </c>
      <c r="BH87" s="50">
        <f>BG87</f>
        <v>329.7</v>
      </c>
      <c r="BI87" s="46">
        <v>468.9</v>
      </c>
      <c r="BJ87" s="50">
        <f>BI87</f>
        <v>468.9</v>
      </c>
      <c r="BK87" s="49">
        <v>458</v>
      </c>
      <c r="BL87" s="50">
        <f>BK87</f>
        <v>458</v>
      </c>
      <c r="BM87" s="46">
        <v>420.4</v>
      </c>
      <c r="BN87" s="50">
        <f>BM87</f>
        <v>420.4</v>
      </c>
      <c r="BO87" s="46">
        <v>1022.4</v>
      </c>
      <c r="BP87" s="50">
        <f>BO87</f>
        <v>1022.4</v>
      </c>
      <c r="BQ87" s="49">
        <v>1010.3</v>
      </c>
      <c r="BR87" s="50">
        <f>BQ87</f>
        <v>1010.3</v>
      </c>
      <c r="BS87" s="46">
        <v>1044.6</v>
      </c>
      <c r="BT87" s="50">
        <f>BS87</f>
        <v>1044.6</v>
      </c>
      <c r="BU87" s="46">
        <v>1345.4</v>
      </c>
      <c r="BV87" s="50">
        <f>BU87</f>
        <v>1345.4</v>
      </c>
      <c r="BW87" s="46">
        <v>433.2</v>
      </c>
      <c r="BX87" s="50">
        <f>BW87</f>
        <v>433.2</v>
      </c>
      <c r="BY87" s="46">
        <v>478.1</v>
      </c>
      <c r="BZ87" s="50">
        <f>BY87</f>
        <v>478.1</v>
      </c>
      <c r="CA87" s="46">
        <v>412.7</v>
      </c>
      <c r="CB87" s="50">
        <f>CA87</f>
        <v>412.7</v>
      </c>
      <c r="CC87" s="46">
        <v>398.9</v>
      </c>
      <c r="CD87" s="50">
        <f>CC87</f>
        <v>398.9</v>
      </c>
      <c r="CE87" s="49">
        <v>397</v>
      </c>
      <c r="CF87" s="50">
        <f>CE87</f>
        <v>397</v>
      </c>
      <c r="CG87" s="46"/>
      <c r="CH87" s="46"/>
      <c r="CI87" s="46">
        <v>1471.6</v>
      </c>
      <c r="CJ87" s="50">
        <f>CI87</f>
        <v>1471.6</v>
      </c>
      <c r="CK87" s="46">
        <v>1422.6</v>
      </c>
      <c r="CL87" s="50">
        <f>CK87</f>
        <v>1422.6</v>
      </c>
      <c r="CM87" s="46">
        <v>757.7</v>
      </c>
      <c r="CN87" s="50">
        <f>CM87</f>
        <v>757.7</v>
      </c>
      <c r="CO87" s="46">
        <v>1588.9</v>
      </c>
      <c r="CP87" s="50">
        <f>CO87</f>
        <v>1588.9</v>
      </c>
      <c r="CQ87" s="46">
        <v>662.2</v>
      </c>
      <c r="CR87" s="50">
        <f>CQ87</f>
        <v>662.2</v>
      </c>
      <c r="CS87" s="46">
        <v>579.8</v>
      </c>
      <c r="CT87" s="50">
        <f>CS87</f>
        <v>579.8</v>
      </c>
      <c r="CU87" s="46">
        <v>613.7</v>
      </c>
      <c r="CV87" s="50">
        <f>CU87</f>
        <v>613.7</v>
      </c>
      <c r="CW87" s="51">
        <v>497.9</v>
      </c>
      <c r="CX87" s="50">
        <f>CW87</f>
        <v>497.9</v>
      </c>
      <c r="CY87" s="46">
        <v>1331.7</v>
      </c>
      <c r="CZ87" s="50">
        <f>CY87</f>
        <v>1331.7</v>
      </c>
      <c r="DA87" s="46">
        <v>869.3</v>
      </c>
      <c r="DB87" s="50">
        <f>DA87</f>
        <v>869.3</v>
      </c>
      <c r="DC87" s="49">
        <v>523.6</v>
      </c>
      <c r="DD87" s="50">
        <f>DC87</f>
        <v>523.6</v>
      </c>
      <c r="DE87" s="46">
        <v>903.3</v>
      </c>
      <c r="DF87" s="50">
        <f>DE87</f>
        <v>903.3</v>
      </c>
      <c r="DG87" s="46">
        <v>779.5</v>
      </c>
      <c r="DH87" s="50">
        <f>DG87</f>
        <v>779.5</v>
      </c>
      <c r="DI87" s="46">
        <v>439.1</v>
      </c>
      <c r="DJ87" s="50">
        <f>DI87</f>
        <v>439.1</v>
      </c>
      <c r="DK87" s="46">
        <v>449.7</v>
      </c>
      <c r="DL87" s="50">
        <f>DK87</f>
        <v>449.7</v>
      </c>
      <c r="DM87" s="46"/>
      <c r="DN87" s="50">
        <f>DM87</f>
        <v>0</v>
      </c>
      <c r="DO87" s="46">
        <v>496.8</v>
      </c>
      <c r="DP87" s="50">
        <f>DO87</f>
        <v>496.8</v>
      </c>
      <c r="DQ87" s="46">
        <v>437.8</v>
      </c>
      <c r="DR87" s="50">
        <f>DQ87</f>
        <v>437.8</v>
      </c>
      <c r="DS87" s="46">
        <v>1229.3</v>
      </c>
      <c r="DT87" s="50">
        <f>DS87</f>
        <v>1229.3</v>
      </c>
      <c r="DU87" s="46">
        <v>695.8</v>
      </c>
      <c r="DV87" s="50">
        <f>DU87</f>
        <v>695.8</v>
      </c>
      <c r="DW87" s="46">
        <v>775.1</v>
      </c>
      <c r="DX87" s="50">
        <f>DW87</f>
        <v>775.1</v>
      </c>
      <c r="DY87" s="46">
        <v>726.1</v>
      </c>
      <c r="DZ87" s="50">
        <f>DY87</f>
        <v>726.1</v>
      </c>
      <c r="EA87" s="46">
        <v>1484.8</v>
      </c>
      <c r="EB87" s="50">
        <f>EA87</f>
        <v>1484.8</v>
      </c>
      <c r="EC87" s="46">
        <v>1851.7</v>
      </c>
      <c r="ED87" s="50">
        <f>EC87</f>
        <v>1851.7</v>
      </c>
      <c r="EE87" s="46">
        <v>714.7</v>
      </c>
      <c r="EF87" s="50">
        <f>EE87</f>
        <v>714.7</v>
      </c>
      <c r="EG87" s="46">
        <v>1052.1</v>
      </c>
      <c r="EH87" s="50">
        <f>EG87</f>
        <v>1052.1</v>
      </c>
      <c r="EI87" s="46">
        <v>730.7</v>
      </c>
      <c r="EJ87" s="50">
        <f>EI87</f>
        <v>730.7</v>
      </c>
      <c r="EK87" s="49">
        <v>761</v>
      </c>
      <c r="EL87" s="50">
        <f>EK87</f>
        <v>761</v>
      </c>
      <c r="EM87" s="46">
        <v>737.4</v>
      </c>
      <c r="EN87" s="50">
        <f>EM87</f>
        <v>737.4</v>
      </c>
      <c r="EO87" s="46">
        <v>857.7</v>
      </c>
      <c r="EP87" s="50">
        <f>EO87</f>
        <v>857.7</v>
      </c>
      <c r="EQ87" s="46">
        <v>231.1</v>
      </c>
      <c r="ER87" s="50">
        <f>EQ87</f>
        <v>231.1</v>
      </c>
      <c r="ES87" s="46">
        <v>805.4</v>
      </c>
      <c r="ET87" s="50">
        <f>ES87</f>
        <v>805.4</v>
      </c>
      <c r="EU87" s="46">
        <v>450.1</v>
      </c>
      <c r="EV87" s="50">
        <f>EU87</f>
        <v>450.1</v>
      </c>
      <c r="EW87" s="49">
        <v>275</v>
      </c>
      <c r="EX87" s="50">
        <f>EW87</f>
        <v>275</v>
      </c>
      <c r="EY87" s="46">
        <v>272.1</v>
      </c>
      <c r="EZ87" s="50">
        <f>EY87</f>
        <v>272.1</v>
      </c>
      <c r="FA87" s="46">
        <v>546.4</v>
      </c>
      <c r="FB87" s="50">
        <f>FA87</f>
        <v>546.4</v>
      </c>
      <c r="FC87" s="46"/>
      <c r="FD87" s="50">
        <f>FC87</f>
        <v>0</v>
      </c>
      <c r="FE87" s="46">
        <v>482.8</v>
      </c>
      <c r="FF87" s="50">
        <f>FE87</f>
        <v>482.8</v>
      </c>
      <c r="FG87" s="46">
        <v>546.7</v>
      </c>
      <c r="FH87" s="50">
        <f>FG87</f>
        <v>546.7</v>
      </c>
      <c r="FI87" s="46">
        <v>1206.1</v>
      </c>
      <c r="FJ87" s="50">
        <f>FI87</f>
        <v>1206.1</v>
      </c>
      <c r="FK87" s="46">
        <v>800.8</v>
      </c>
      <c r="FL87" s="50">
        <f>FK87</f>
        <v>800.8</v>
      </c>
      <c r="FM87" s="46">
        <v>796.3</v>
      </c>
      <c r="FN87" s="50">
        <f>FM87</f>
        <v>796.3</v>
      </c>
      <c r="FO87" s="46">
        <v>781.7</v>
      </c>
      <c r="FP87" s="50">
        <f>FO87</f>
        <v>781.7</v>
      </c>
      <c r="FQ87" s="46">
        <v>1278.4</v>
      </c>
      <c r="FR87" s="50">
        <f>FQ87</f>
        <v>1278.4</v>
      </c>
      <c r="FS87" s="46">
        <v>2854.4</v>
      </c>
      <c r="FT87" s="50">
        <f>FS87</f>
        <v>2854.4</v>
      </c>
      <c r="FU87" s="46">
        <v>906.8</v>
      </c>
      <c r="FV87" s="50">
        <f>FU87</f>
        <v>906.8</v>
      </c>
      <c r="FW87" s="46">
        <v>1214.8</v>
      </c>
      <c r="FX87" s="50">
        <f>FW87</f>
        <v>1214.8</v>
      </c>
      <c r="FY87" s="46">
        <v>1510.5</v>
      </c>
      <c r="FZ87" s="50">
        <f>FY87</f>
        <v>1510.5</v>
      </c>
      <c r="GA87" s="46">
        <v>1488.1</v>
      </c>
      <c r="GB87" s="50">
        <f>GA87</f>
        <v>1488.1</v>
      </c>
      <c r="GC87" s="49">
        <v>1027</v>
      </c>
      <c r="GD87" s="50">
        <f>GC87</f>
        <v>1027</v>
      </c>
      <c r="GE87" s="46">
        <v>804.4</v>
      </c>
      <c r="GF87" s="50">
        <f>GE87</f>
        <v>804.4</v>
      </c>
      <c r="GG87" s="46">
        <v>308.7</v>
      </c>
      <c r="GH87" s="50">
        <f>GG87</f>
        <v>308.7</v>
      </c>
      <c r="GI87" s="46">
        <v>528.6</v>
      </c>
      <c r="GJ87" s="49">
        <f>GI87</f>
        <v>528.6</v>
      </c>
      <c r="GK87" s="46">
        <v>927.6</v>
      </c>
      <c r="GL87" s="50">
        <f>GK87</f>
        <v>927.6</v>
      </c>
      <c r="GM87" s="46">
        <v>677.9</v>
      </c>
      <c r="GN87" s="50">
        <f>GM87</f>
        <v>677.9</v>
      </c>
      <c r="GO87" s="49">
        <v>1017.6</v>
      </c>
      <c r="GP87" s="50">
        <f>GO87</f>
        <v>1017.6</v>
      </c>
      <c r="GQ87" s="46">
        <v>491.1</v>
      </c>
      <c r="GR87" s="50">
        <f>GQ87</f>
        <v>491.1</v>
      </c>
      <c r="GS87" s="46">
        <v>1818.5</v>
      </c>
      <c r="GT87" s="50">
        <f>GS87</f>
        <v>1818.5</v>
      </c>
      <c r="GU87" s="46">
        <v>724.9</v>
      </c>
      <c r="GV87" s="50">
        <f>GU87</f>
        <v>724.9</v>
      </c>
      <c r="GW87" s="46">
        <v>1145.4</v>
      </c>
      <c r="GX87" s="50">
        <f>GW87</f>
        <v>1145.4</v>
      </c>
      <c r="GY87" s="46">
        <v>1236.8</v>
      </c>
      <c r="GZ87" s="50">
        <f>GY87</f>
        <v>1236.8</v>
      </c>
      <c r="HA87" s="46">
        <v>932.5</v>
      </c>
      <c r="HB87" s="50">
        <f>HA87</f>
        <v>932.5</v>
      </c>
      <c r="HC87" s="46">
        <v>1209.3</v>
      </c>
      <c r="HD87" s="50">
        <f>HC87</f>
        <v>1209.3</v>
      </c>
      <c r="HE87" s="46">
        <v>597.9</v>
      </c>
      <c r="HF87" s="50">
        <f>HE87</f>
        <v>597.9</v>
      </c>
      <c r="HG87" s="46">
        <v>1565.1</v>
      </c>
      <c r="HH87" s="50">
        <f>HG87</f>
        <v>1565.1</v>
      </c>
      <c r="HI87" s="46">
        <v>1794.9</v>
      </c>
      <c r="HJ87" s="50">
        <f>HI87</f>
        <v>1794.9</v>
      </c>
      <c r="HK87" s="46">
        <v>810.3</v>
      </c>
      <c r="HL87" s="50">
        <f>HK87</f>
        <v>810.3</v>
      </c>
      <c r="HM87" s="46">
        <v>456.3</v>
      </c>
      <c r="HN87" s="50">
        <f>HM87</f>
        <v>456.3</v>
      </c>
      <c r="HO87" s="46">
        <v>559.4</v>
      </c>
      <c r="HP87" s="50">
        <f>HO87</f>
        <v>559.4</v>
      </c>
      <c r="HQ87" s="46">
        <v>539.4</v>
      </c>
      <c r="HR87" s="50">
        <f>HQ87</f>
        <v>539.4</v>
      </c>
      <c r="HS87" s="46">
        <v>530.7</v>
      </c>
      <c r="HT87" s="50">
        <f>HS87</f>
        <v>530.7</v>
      </c>
      <c r="HU87" s="46">
        <v>902.5</v>
      </c>
      <c r="HV87" s="50">
        <f>HU87</f>
        <v>902.5</v>
      </c>
      <c r="HW87" s="46">
        <v>496.3</v>
      </c>
      <c r="HX87" s="50">
        <f>HW87</f>
        <v>496.3</v>
      </c>
      <c r="HY87" s="46">
        <v>1127.2</v>
      </c>
      <c r="HZ87" s="50">
        <f>HY87</f>
        <v>1127.2</v>
      </c>
    </row>
    <row r="113" spans="1:2" ht="12.75">
      <c r="A113" s="63"/>
      <c r="B113" s="63"/>
    </row>
  </sheetData>
  <sheetProtection/>
  <mergeCells count="239">
    <mergeCell ref="HE75:HF75"/>
    <mergeCell ref="HG75:HH75"/>
    <mergeCell ref="HI75:HJ75"/>
    <mergeCell ref="GU75:GV75"/>
    <mergeCell ref="GW75:GX75"/>
    <mergeCell ref="HY75:HZ75"/>
    <mergeCell ref="HK75:HL75"/>
    <mergeCell ref="HM75:HN75"/>
    <mergeCell ref="HO75:HP75"/>
    <mergeCell ref="HQ75:HR75"/>
    <mergeCell ref="A113:B113"/>
    <mergeCell ref="HS75:HT75"/>
    <mergeCell ref="HU75:HV75"/>
    <mergeCell ref="HW75:HX75"/>
    <mergeCell ref="HC75:HD75"/>
    <mergeCell ref="GY75:GZ75"/>
    <mergeCell ref="HA75:HB75"/>
    <mergeCell ref="GM75:GN75"/>
    <mergeCell ref="GO75:GP75"/>
    <mergeCell ref="GQ75:GR75"/>
    <mergeCell ref="FU75:FV75"/>
    <mergeCell ref="FW75:FX75"/>
    <mergeCell ref="FY75:FZ75"/>
    <mergeCell ref="GS75:GT75"/>
    <mergeCell ref="GA75:GB75"/>
    <mergeCell ref="GC75:GD75"/>
    <mergeCell ref="GE75:GF75"/>
    <mergeCell ref="GG75:GH75"/>
    <mergeCell ref="GI75:GJ75"/>
    <mergeCell ref="GK75:GL75"/>
    <mergeCell ref="FI75:FJ75"/>
    <mergeCell ref="FK75:FL75"/>
    <mergeCell ref="FM75:FN75"/>
    <mergeCell ref="FO75:FP75"/>
    <mergeCell ref="FQ75:FR75"/>
    <mergeCell ref="FS75:FT75"/>
    <mergeCell ref="EW75:EX75"/>
    <mergeCell ref="EY75:EZ75"/>
    <mergeCell ref="FA75:FB75"/>
    <mergeCell ref="FC75:FD75"/>
    <mergeCell ref="FE75:FF75"/>
    <mergeCell ref="FG75:FH75"/>
    <mergeCell ref="EK75:EL75"/>
    <mergeCell ref="EM75:EN75"/>
    <mergeCell ref="EO75:EP75"/>
    <mergeCell ref="EQ75:ER75"/>
    <mergeCell ref="ES75:ET75"/>
    <mergeCell ref="EU75:EV75"/>
    <mergeCell ref="DY75:DZ75"/>
    <mergeCell ref="EA75:EB75"/>
    <mergeCell ref="EC75:ED75"/>
    <mergeCell ref="EE75:EF75"/>
    <mergeCell ref="EG75:EH75"/>
    <mergeCell ref="EI75:EJ75"/>
    <mergeCell ref="DM75:DN75"/>
    <mergeCell ref="DO75:DP75"/>
    <mergeCell ref="DQ75:DR75"/>
    <mergeCell ref="DS75:DT75"/>
    <mergeCell ref="DU75:DV75"/>
    <mergeCell ref="DW75:DX75"/>
    <mergeCell ref="DA75:DB75"/>
    <mergeCell ref="DC75:DD75"/>
    <mergeCell ref="DE75:DF75"/>
    <mergeCell ref="DG75:DH75"/>
    <mergeCell ref="DI75:DJ75"/>
    <mergeCell ref="DK75:DL75"/>
    <mergeCell ref="CO75:CP75"/>
    <mergeCell ref="CQ75:CR75"/>
    <mergeCell ref="CS75:CT75"/>
    <mergeCell ref="CU75:CV75"/>
    <mergeCell ref="CW75:CX75"/>
    <mergeCell ref="CY75:CZ75"/>
    <mergeCell ref="CC75:CD75"/>
    <mergeCell ref="CE75:CF75"/>
    <mergeCell ref="CG75:CH75"/>
    <mergeCell ref="CI75:CJ75"/>
    <mergeCell ref="CK75:CL75"/>
    <mergeCell ref="CM75:CN75"/>
    <mergeCell ref="BQ75:BR75"/>
    <mergeCell ref="BS75:BT75"/>
    <mergeCell ref="BU75:BV75"/>
    <mergeCell ref="BW75:BX75"/>
    <mergeCell ref="BY75:BZ75"/>
    <mergeCell ref="CA75:CB75"/>
    <mergeCell ref="BE75:BF75"/>
    <mergeCell ref="BG75:BH75"/>
    <mergeCell ref="BI75:BJ75"/>
    <mergeCell ref="BK75:BL75"/>
    <mergeCell ref="BM75:BN75"/>
    <mergeCell ref="BO75:BP75"/>
    <mergeCell ref="AS75:AT75"/>
    <mergeCell ref="AU75:AV75"/>
    <mergeCell ref="AW75:AX75"/>
    <mergeCell ref="AY75:AZ75"/>
    <mergeCell ref="BA75:BB75"/>
    <mergeCell ref="BC75:BD75"/>
    <mergeCell ref="AG75:AH75"/>
    <mergeCell ref="AI75:AJ75"/>
    <mergeCell ref="AK75:AL75"/>
    <mergeCell ref="AM75:AN75"/>
    <mergeCell ref="AO75:AP75"/>
    <mergeCell ref="AQ75:AR75"/>
    <mergeCell ref="U75:V75"/>
    <mergeCell ref="W75:X75"/>
    <mergeCell ref="Y75:Z75"/>
    <mergeCell ref="AA75:AB75"/>
    <mergeCell ref="AC75:AD75"/>
    <mergeCell ref="AE75:AF75"/>
    <mergeCell ref="HY5:HZ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HM5:HN5"/>
    <mergeCell ref="HO5:HP5"/>
    <mergeCell ref="HQ5:HR5"/>
    <mergeCell ref="HS5:HT5"/>
    <mergeCell ref="HU5:HV5"/>
    <mergeCell ref="HW5:HX5"/>
    <mergeCell ref="HA5:HB5"/>
    <mergeCell ref="HC5:HD5"/>
    <mergeCell ref="HE5:HF5"/>
    <mergeCell ref="HG5:HH5"/>
    <mergeCell ref="HI5:HJ5"/>
    <mergeCell ref="HK5:HL5"/>
    <mergeCell ref="GO5:GP5"/>
    <mergeCell ref="GQ5:GR5"/>
    <mergeCell ref="GS5:GT5"/>
    <mergeCell ref="GU5:GV5"/>
    <mergeCell ref="GW5:GX5"/>
    <mergeCell ref="GY5:GZ5"/>
    <mergeCell ref="GC5:GD5"/>
    <mergeCell ref="GE5:GF5"/>
    <mergeCell ref="GG5:GH5"/>
    <mergeCell ref="GI5:GJ5"/>
    <mergeCell ref="GK5:GL5"/>
    <mergeCell ref="GM5:GN5"/>
    <mergeCell ref="FQ5:FR5"/>
    <mergeCell ref="FS5:FT5"/>
    <mergeCell ref="FU5:FV5"/>
    <mergeCell ref="FW5:FX5"/>
    <mergeCell ref="FY5:FZ5"/>
    <mergeCell ref="GA5:GB5"/>
    <mergeCell ref="FE5:FF5"/>
    <mergeCell ref="FG5:FH5"/>
    <mergeCell ref="FI5:FJ5"/>
    <mergeCell ref="FK5:FL5"/>
    <mergeCell ref="FM5:FN5"/>
    <mergeCell ref="FO5:FP5"/>
    <mergeCell ref="ES5:ET5"/>
    <mergeCell ref="EU5:EV5"/>
    <mergeCell ref="EW5:EX5"/>
    <mergeCell ref="EY5:EZ5"/>
    <mergeCell ref="FA5:FB5"/>
    <mergeCell ref="FC5:FD5"/>
    <mergeCell ref="EG5:EH5"/>
    <mergeCell ref="EI5:EJ5"/>
    <mergeCell ref="EK5:EL5"/>
    <mergeCell ref="EM5:EN5"/>
    <mergeCell ref="EO5:EP5"/>
    <mergeCell ref="EQ5:ER5"/>
    <mergeCell ref="DU5:DV5"/>
    <mergeCell ref="DW5:DX5"/>
    <mergeCell ref="DY5:DZ5"/>
    <mergeCell ref="EA5:EB5"/>
    <mergeCell ref="EC5:ED5"/>
    <mergeCell ref="EE5:EF5"/>
    <mergeCell ref="DI5:DJ5"/>
    <mergeCell ref="DK5:DL5"/>
    <mergeCell ref="DM5:DN5"/>
    <mergeCell ref="DO5:DP5"/>
    <mergeCell ref="DQ5:DR5"/>
    <mergeCell ref="DS5:DT5"/>
    <mergeCell ref="CW5:CX5"/>
    <mergeCell ref="CY5:CZ5"/>
    <mergeCell ref="DA5:DB5"/>
    <mergeCell ref="DC5:DD5"/>
    <mergeCell ref="DE5:DF5"/>
    <mergeCell ref="DG5:DH5"/>
    <mergeCell ref="CK5:CL5"/>
    <mergeCell ref="CM5:CN5"/>
    <mergeCell ref="CO5:CP5"/>
    <mergeCell ref="CQ5:CR5"/>
    <mergeCell ref="CS5:CT5"/>
    <mergeCell ref="CU5:CV5"/>
    <mergeCell ref="BY5:BZ5"/>
    <mergeCell ref="CA5:CB5"/>
    <mergeCell ref="CC5:CD5"/>
    <mergeCell ref="CE5:CF5"/>
    <mergeCell ref="CG5:CH5"/>
    <mergeCell ref="CI5:CJ5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  <mergeCell ref="A77:D77"/>
    <mergeCell ref="A81:D81"/>
    <mergeCell ref="A1:D1"/>
    <mergeCell ref="A2:D2"/>
    <mergeCell ref="A3:D3"/>
    <mergeCell ref="A4:D4"/>
    <mergeCell ref="C5:D5"/>
  </mergeCells>
  <printOptions/>
  <pageMargins left="0.5511811023622047" right="0.3937007874015748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2012-02-15T10:52:38Z</cp:lastPrinted>
  <dcterms:created xsi:type="dcterms:W3CDTF">1996-10-08T23:32:33Z</dcterms:created>
  <dcterms:modified xsi:type="dcterms:W3CDTF">2012-02-24T11:03:36Z</dcterms:modified>
  <cp:category/>
  <cp:version/>
  <cp:contentType/>
  <cp:contentStatus/>
</cp:coreProperties>
</file>